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rvalho\AppData\Local\Microsoft\Windows\INetCache\Content.Outlook\QVDYFO30\"/>
    </mc:Choice>
  </mc:AlternateContent>
  <bookViews>
    <workbookView xWindow="0" yWindow="0" windowWidth="15360" windowHeight="5820" tabRatio="840"/>
  </bookViews>
  <sheets>
    <sheet name="Dados" sheetId="5" r:id="rId1"/>
    <sheet name="1.º Per." sheetId="6" r:id="rId2"/>
    <sheet name="1.º Per. - imprimir" sheetId="11" r:id="rId3"/>
    <sheet name="Análise estatística 1.º Per." sheetId="3" r:id="rId4"/>
    <sheet name="2.º Per." sheetId="39" r:id="rId5"/>
    <sheet name="2.º Per. - imprimir" sheetId="40" r:id="rId6"/>
    <sheet name="Análise estatística 2.º Per." sheetId="41" r:id="rId7"/>
    <sheet name="3.º Per." sheetId="42" r:id="rId8"/>
    <sheet name="3.º Per. - imprimir" sheetId="43" r:id="rId9"/>
    <sheet name="Análise estatística 3.º Per." sheetId="44" r:id="rId10"/>
  </sheets>
  <definedNames>
    <definedName name="_xlnm.Print_Area" localSheetId="5">'2.º Per. - imprimir'!$A$1:$H$45</definedName>
  </definedNames>
  <calcPr calcId="171027"/>
</workbook>
</file>

<file path=xl/calcChain.xml><?xml version="1.0" encoding="utf-8"?>
<calcChain xmlns="http://schemas.openxmlformats.org/spreadsheetml/2006/main">
  <c r="C41" i="6" l="1"/>
  <c r="C40" i="6"/>
  <c r="X40" i="6" l="1"/>
  <c r="F40" i="11" s="1"/>
  <c r="K40" i="6"/>
  <c r="R41" i="6"/>
  <c r="E41" i="11" s="1"/>
  <c r="K41" i="6"/>
  <c r="C40" i="11"/>
  <c r="C41" i="11"/>
  <c r="X41" i="6"/>
  <c r="F41" i="11" s="1"/>
  <c r="R40" i="6"/>
  <c r="E40" i="11" s="1"/>
  <c r="E9" i="44"/>
  <c r="B41" i="42"/>
  <c r="B40" i="42"/>
  <c r="B41" i="39"/>
  <c r="B40" i="39"/>
  <c r="B39" i="42"/>
  <c r="B38" i="42"/>
  <c r="B37" i="42"/>
  <c r="B36" i="42"/>
  <c r="B35" i="42"/>
  <c r="B34" i="42"/>
  <c r="B33" i="42"/>
  <c r="B32" i="42"/>
  <c r="B31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B11" i="42"/>
  <c r="B10" i="42"/>
  <c r="E9" i="41"/>
  <c r="B39" i="39"/>
  <c r="B38" i="39"/>
  <c r="J38" i="39" s="1"/>
  <c r="B37" i="39"/>
  <c r="B36" i="39"/>
  <c r="B35" i="39"/>
  <c r="B34" i="39"/>
  <c r="B33" i="39"/>
  <c r="B32" i="39"/>
  <c r="B31" i="39"/>
  <c r="B30" i="39"/>
  <c r="J30" i="39" s="1"/>
  <c r="B29" i="39"/>
  <c r="B28" i="39"/>
  <c r="B27" i="39"/>
  <c r="B26" i="39"/>
  <c r="B25" i="39"/>
  <c r="J25" i="39" s="1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E9" i="3"/>
  <c r="C39" i="6"/>
  <c r="C38" i="6"/>
  <c r="C37" i="6"/>
  <c r="C36" i="6"/>
  <c r="C35" i="6"/>
  <c r="C34" i="6"/>
  <c r="K34" i="6" s="1"/>
  <c r="C33" i="6"/>
  <c r="C32" i="6"/>
  <c r="C31" i="6"/>
  <c r="C30" i="6"/>
  <c r="K30" i="6" s="1"/>
  <c r="C29" i="6"/>
  <c r="C28" i="6"/>
  <c r="C27" i="6"/>
  <c r="C26" i="6"/>
  <c r="K26" i="6" s="1"/>
  <c r="C25" i="6"/>
  <c r="C24" i="6"/>
  <c r="K24" i="6" s="1"/>
  <c r="C23" i="6"/>
  <c r="C22" i="6"/>
  <c r="C21" i="6"/>
  <c r="C20" i="6"/>
  <c r="K20" i="6" s="1"/>
  <c r="C19" i="6"/>
  <c r="C18" i="6"/>
  <c r="C17" i="6"/>
  <c r="C16" i="6"/>
  <c r="C15" i="6"/>
  <c r="C14" i="6"/>
  <c r="C13" i="6"/>
  <c r="C12" i="6"/>
  <c r="K12" i="6" s="1"/>
  <c r="C11" i="6"/>
  <c r="C10" i="6"/>
  <c r="C13" i="43"/>
  <c r="C2" i="44"/>
  <c r="D4" i="44"/>
  <c r="F4" i="44"/>
  <c r="D5" i="44"/>
  <c r="B2" i="43"/>
  <c r="C4" i="43"/>
  <c r="E4" i="43"/>
  <c r="C5" i="43"/>
  <c r="A2" i="42"/>
  <c r="B4" i="42"/>
  <c r="D4" i="42"/>
  <c r="J4" i="42"/>
  <c r="AI8" i="42"/>
  <c r="AI12" i="42"/>
  <c r="AI16" i="42"/>
  <c r="C2" i="41"/>
  <c r="D4" i="41"/>
  <c r="F4" i="41"/>
  <c r="D5" i="41"/>
  <c r="Q24" i="39"/>
  <c r="E24" i="40" s="1"/>
  <c r="B2" i="40"/>
  <c r="C4" i="40"/>
  <c r="E4" i="40"/>
  <c r="C5" i="40"/>
  <c r="A2" i="39"/>
  <c r="B4" i="39"/>
  <c r="D4" i="39"/>
  <c r="J4" i="39"/>
  <c r="AI8" i="39"/>
  <c r="AI12" i="39"/>
  <c r="AI16" i="39"/>
  <c r="C2" i="3"/>
  <c r="B2" i="11"/>
  <c r="B2" i="6"/>
  <c r="E4" i="11"/>
  <c r="C5" i="11"/>
  <c r="F4" i="3"/>
  <c r="D5" i="3"/>
  <c r="D4" i="3"/>
  <c r="C4" i="11"/>
  <c r="C4" i="6"/>
  <c r="AJ16" i="6"/>
  <c r="AJ12" i="6"/>
  <c r="AJ8" i="6"/>
  <c r="K4" i="6"/>
  <c r="E4" i="6"/>
  <c r="E28" i="5"/>
  <c r="E27" i="5"/>
  <c r="E26" i="5"/>
  <c r="E25" i="5"/>
  <c r="R10" i="6" l="1"/>
  <c r="E10" i="11" s="1"/>
  <c r="K10" i="6"/>
  <c r="X16" i="6"/>
  <c r="F16" i="11" s="1"/>
  <c r="K16" i="6"/>
  <c r="R11" i="6"/>
  <c r="E11" i="11" s="1"/>
  <c r="K11" i="6"/>
  <c r="K13" i="6"/>
  <c r="D13" i="11" s="1"/>
  <c r="C15" i="11"/>
  <c r="K15" i="6"/>
  <c r="R17" i="6"/>
  <c r="E17" i="11" s="1"/>
  <c r="K17" i="6"/>
  <c r="K19" i="6"/>
  <c r="D19" i="11" s="1"/>
  <c r="X21" i="6"/>
  <c r="F21" i="11" s="1"/>
  <c r="K21" i="6"/>
  <c r="C23" i="11"/>
  <c r="K23" i="6"/>
  <c r="X25" i="6"/>
  <c r="F25" i="11" s="1"/>
  <c r="K25" i="6"/>
  <c r="X27" i="6"/>
  <c r="F27" i="11" s="1"/>
  <c r="K27" i="6"/>
  <c r="X29" i="6"/>
  <c r="F29" i="11" s="1"/>
  <c r="K29" i="6"/>
  <c r="R31" i="6"/>
  <c r="E31" i="11" s="1"/>
  <c r="K31" i="6"/>
  <c r="K33" i="6"/>
  <c r="D33" i="11" s="1"/>
  <c r="X35" i="6"/>
  <c r="F35" i="11" s="1"/>
  <c r="K35" i="6"/>
  <c r="C37" i="11"/>
  <c r="K37" i="6"/>
  <c r="C39" i="11"/>
  <c r="K39" i="6"/>
  <c r="Q10" i="39"/>
  <c r="E10" i="40" s="1"/>
  <c r="J10" i="39"/>
  <c r="J12" i="39"/>
  <c r="D12" i="40" s="1"/>
  <c r="C14" i="40"/>
  <c r="J14" i="39"/>
  <c r="W16" i="39"/>
  <c r="F16" i="40" s="1"/>
  <c r="J16" i="39"/>
  <c r="C18" i="40"/>
  <c r="J18" i="39"/>
  <c r="Q20" i="39"/>
  <c r="E20" i="40" s="1"/>
  <c r="J20" i="39"/>
  <c r="W22" i="39"/>
  <c r="F22" i="40" s="1"/>
  <c r="J22" i="39"/>
  <c r="C24" i="40"/>
  <c r="J24" i="39"/>
  <c r="C26" i="40"/>
  <c r="J26" i="39"/>
  <c r="J28" i="39"/>
  <c r="D28" i="40" s="1"/>
  <c r="W32" i="39"/>
  <c r="F32" i="40" s="1"/>
  <c r="J32" i="39"/>
  <c r="D32" i="40" s="1"/>
  <c r="J34" i="39"/>
  <c r="D34" i="40" s="1"/>
  <c r="Q36" i="39"/>
  <c r="E36" i="40" s="1"/>
  <c r="J36" i="39"/>
  <c r="C11" i="43"/>
  <c r="Q11" i="42"/>
  <c r="J11" i="42"/>
  <c r="Q13" i="42"/>
  <c r="J13" i="42"/>
  <c r="D13" i="43" s="1"/>
  <c r="Q15" i="42"/>
  <c r="J15" i="42"/>
  <c r="D15" i="43" s="1"/>
  <c r="C17" i="43"/>
  <c r="Q17" i="42"/>
  <c r="E17" i="43" s="1"/>
  <c r="J17" i="42"/>
  <c r="Q19" i="42"/>
  <c r="E19" i="43" s="1"/>
  <c r="J19" i="42"/>
  <c r="C21" i="43"/>
  <c r="Q21" i="42"/>
  <c r="J21" i="42"/>
  <c r="W23" i="42"/>
  <c r="F23" i="43" s="1"/>
  <c r="Q23" i="42"/>
  <c r="E23" i="43" s="1"/>
  <c r="J23" i="42"/>
  <c r="W25" i="42"/>
  <c r="F25" i="43" s="1"/>
  <c r="Q25" i="42"/>
  <c r="J25" i="42"/>
  <c r="Q27" i="42"/>
  <c r="J27" i="42"/>
  <c r="D27" i="43" s="1"/>
  <c r="W29" i="42"/>
  <c r="F29" i="43" s="1"/>
  <c r="Q29" i="42"/>
  <c r="J29" i="42"/>
  <c r="C31" i="43"/>
  <c r="Q31" i="42"/>
  <c r="J31" i="42"/>
  <c r="Q33" i="42"/>
  <c r="E33" i="43" s="1"/>
  <c r="J33" i="42"/>
  <c r="Q35" i="42"/>
  <c r="E35" i="43" s="1"/>
  <c r="J35" i="42"/>
  <c r="Q37" i="42"/>
  <c r="E37" i="43" s="1"/>
  <c r="J37" i="42"/>
  <c r="W39" i="42"/>
  <c r="F39" i="43" s="1"/>
  <c r="Q39" i="42"/>
  <c r="J39" i="42"/>
  <c r="J41" i="39"/>
  <c r="D41" i="40" s="1"/>
  <c r="C41" i="40"/>
  <c r="C41" i="43"/>
  <c r="Q41" i="42"/>
  <c r="E41" i="43" s="1"/>
  <c r="J41" i="42"/>
  <c r="X14" i="6"/>
  <c r="F14" i="11" s="1"/>
  <c r="K14" i="6"/>
  <c r="X18" i="6"/>
  <c r="F18" i="11" s="1"/>
  <c r="K18" i="6"/>
  <c r="X22" i="6"/>
  <c r="F22" i="11" s="1"/>
  <c r="K22" i="6"/>
  <c r="R28" i="6"/>
  <c r="E28" i="11" s="1"/>
  <c r="K28" i="6"/>
  <c r="K32" i="6"/>
  <c r="D32" i="11" s="1"/>
  <c r="R36" i="6"/>
  <c r="E36" i="11" s="1"/>
  <c r="K36" i="6"/>
  <c r="K38" i="6"/>
  <c r="D38" i="11" s="1"/>
  <c r="Q11" i="39"/>
  <c r="E11" i="40" s="1"/>
  <c r="J11" i="39"/>
  <c r="W13" i="39"/>
  <c r="F13" i="40" s="1"/>
  <c r="J13" i="39"/>
  <c r="W15" i="39"/>
  <c r="F15" i="40" s="1"/>
  <c r="J15" i="39"/>
  <c r="W17" i="39"/>
  <c r="F17" i="40" s="1"/>
  <c r="J17" i="39"/>
  <c r="Q19" i="39"/>
  <c r="E19" i="40" s="1"/>
  <c r="J19" i="39"/>
  <c r="C21" i="40"/>
  <c r="J21" i="39"/>
  <c r="J23" i="39"/>
  <c r="D23" i="40" s="1"/>
  <c r="W27" i="39"/>
  <c r="F27" i="40" s="1"/>
  <c r="J27" i="39"/>
  <c r="J29" i="39"/>
  <c r="D29" i="40" s="1"/>
  <c r="J31" i="39"/>
  <c r="D31" i="40" s="1"/>
  <c r="J33" i="39"/>
  <c r="D33" i="40" s="1"/>
  <c r="C35" i="40"/>
  <c r="J35" i="39"/>
  <c r="C37" i="40"/>
  <c r="J37" i="39"/>
  <c r="J39" i="39"/>
  <c r="D39" i="40" s="1"/>
  <c r="Q10" i="42"/>
  <c r="E10" i="43" s="1"/>
  <c r="J10" i="42"/>
  <c r="Q12" i="42"/>
  <c r="J12" i="42"/>
  <c r="W14" i="42"/>
  <c r="F14" i="43" s="1"/>
  <c r="Q14" i="42"/>
  <c r="E14" i="43" s="1"/>
  <c r="J14" i="42"/>
  <c r="Q16" i="42"/>
  <c r="E16" i="43" s="1"/>
  <c r="J16" i="42"/>
  <c r="Q18" i="42"/>
  <c r="E18" i="43" s="1"/>
  <c r="J18" i="42"/>
  <c r="C20" i="43"/>
  <c r="Q20" i="42"/>
  <c r="J20" i="42"/>
  <c r="C22" i="43"/>
  <c r="Q22" i="42"/>
  <c r="E22" i="43" s="1"/>
  <c r="J22" i="42"/>
  <c r="Q24" i="42"/>
  <c r="J24" i="42"/>
  <c r="D24" i="43" s="1"/>
  <c r="Q26" i="42"/>
  <c r="J26" i="42"/>
  <c r="D26" i="43" s="1"/>
  <c r="Q28" i="42"/>
  <c r="E28" i="43" s="1"/>
  <c r="J28" i="42"/>
  <c r="D28" i="43" s="1"/>
  <c r="W30" i="42"/>
  <c r="F30" i="43" s="1"/>
  <c r="Q30" i="42"/>
  <c r="J30" i="42"/>
  <c r="W32" i="42"/>
  <c r="F32" i="43" s="1"/>
  <c r="Q32" i="42"/>
  <c r="J32" i="42"/>
  <c r="Q34" i="42"/>
  <c r="E34" i="43" s="1"/>
  <c r="J34" i="42"/>
  <c r="E36" i="43"/>
  <c r="Q36" i="42"/>
  <c r="J36" i="42"/>
  <c r="C38" i="43"/>
  <c r="Q38" i="42"/>
  <c r="E38" i="43" s="1"/>
  <c r="J38" i="42"/>
  <c r="Q40" i="39"/>
  <c r="E40" i="40" s="1"/>
  <c r="C40" i="40"/>
  <c r="J40" i="39"/>
  <c r="D40" i="40" s="1"/>
  <c r="C40" i="43"/>
  <c r="Q40" i="42"/>
  <c r="J40" i="42"/>
  <c r="D40" i="11"/>
  <c r="Z40" i="6"/>
  <c r="AA40" i="6" s="1"/>
  <c r="C40" i="39" s="1"/>
  <c r="D41" i="11"/>
  <c r="Z41" i="6"/>
  <c r="AA41" i="6" s="1"/>
  <c r="C41" i="39" s="1"/>
  <c r="C10" i="40"/>
  <c r="C33" i="43"/>
  <c r="C39" i="43"/>
  <c r="W21" i="39"/>
  <c r="W28" i="42"/>
  <c r="F28" i="43" s="1"/>
  <c r="D14" i="40"/>
  <c r="W20" i="39"/>
  <c r="R27" i="6"/>
  <c r="E27" i="11" s="1"/>
  <c r="E21" i="43"/>
  <c r="C22" i="40"/>
  <c r="C30" i="43"/>
  <c r="C16" i="11"/>
  <c r="Q39" i="39"/>
  <c r="E39" i="40" s="1"/>
  <c r="W13" i="42"/>
  <c r="F13" i="43" s="1"/>
  <c r="W21" i="42"/>
  <c r="F21" i="43" s="1"/>
  <c r="W33" i="42"/>
  <c r="F33" i="43" s="1"/>
  <c r="C37" i="43"/>
  <c r="W28" i="39"/>
  <c r="E31" i="43"/>
  <c r="C36" i="40"/>
  <c r="C31" i="40"/>
  <c r="C26" i="43"/>
  <c r="W40" i="42"/>
  <c r="F40" i="43" s="1"/>
  <c r="W31" i="39"/>
  <c r="Q37" i="39"/>
  <c r="E37" i="40" s="1"/>
  <c r="Q29" i="39"/>
  <c r="E29" i="40" s="1"/>
  <c r="C16" i="43"/>
  <c r="W16" i="42"/>
  <c r="F16" i="43" s="1"/>
  <c r="Q15" i="39"/>
  <c r="E15" i="40" s="1"/>
  <c r="R39" i="6"/>
  <c r="E39" i="11" s="1"/>
  <c r="R21" i="6"/>
  <c r="E21" i="11" s="1"/>
  <c r="D24" i="40"/>
  <c r="D10" i="40"/>
  <c r="Q22" i="39"/>
  <c r="E22" i="40" s="1"/>
  <c r="C11" i="11"/>
  <c r="Q13" i="39"/>
  <c r="E13" i="40" s="1"/>
  <c r="D11" i="40"/>
  <c r="C18" i="11"/>
  <c r="W39" i="39"/>
  <c r="W35" i="39"/>
  <c r="W19" i="39"/>
  <c r="C21" i="11"/>
  <c r="W24" i="39"/>
  <c r="R23" i="6"/>
  <c r="E23" i="11" s="1"/>
  <c r="X23" i="6"/>
  <c r="F23" i="11" s="1"/>
  <c r="W37" i="42"/>
  <c r="F37" i="43" s="1"/>
  <c r="W31" i="42"/>
  <c r="F31" i="43" s="1"/>
  <c r="X13" i="6"/>
  <c r="F13" i="11" s="1"/>
  <c r="R29" i="6"/>
  <c r="E29" i="11" s="1"/>
  <c r="C25" i="11"/>
  <c r="W10" i="39"/>
  <c r="Y10" i="39" s="1"/>
  <c r="X31" i="6"/>
  <c r="F31" i="11" s="1"/>
  <c r="C29" i="11"/>
  <c r="X17" i="6"/>
  <c r="F17" i="11" s="1"/>
  <c r="W36" i="39"/>
  <c r="D36" i="40"/>
  <c r="C31" i="11"/>
  <c r="D22" i="40"/>
  <c r="C35" i="43"/>
  <c r="C23" i="43"/>
  <c r="E39" i="43"/>
  <c r="W41" i="42"/>
  <c r="F41" i="43" s="1"/>
  <c r="C11" i="40"/>
  <c r="Q31" i="39"/>
  <c r="E31" i="40" s="1"/>
  <c r="D21" i="40"/>
  <c r="C13" i="40"/>
  <c r="Q21" i="39"/>
  <c r="E21" i="40" s="1"/>
  <c r="Q17" i="39"/>
  <c r="E17" i="40" s="1"/>
  <c r="Q33" i="39"/>
  <c r="E33" i="40" s="1"/>
  <c r="C17" i="40"/>
  <c r="W40" i="39"/>
  <c r="F40" i="40" s="1"/>
  <c r="E40" i="43"/>
  <c r="C24" i="43"/>
  <c r="E32" i="43"/>
  <c r="C32" i="43"/>
  <c r="C10" i="43"/>
  <c r="C14" i="43"/>
  <c r="C39" i="40"/>
  <c r="D19" i="40"/>
  <c r="D35" i="40"/>
  <c r="W11" i="39"/>
  <c r="W24" i="42"/>
  <c r="F24" i="43" s="1"/>
  <c r="R16" i="6"/>
  <c r="E16" i="11" s="1"/>
  <c r="C15" i="40"/>
  <c r="C19" i="40"/>
  <c r="Q35" i="39"/>
  <c r="E35" i="40" s="1"/>
  <c r="R18" i="6"/>
  <c r="E18" i="11" s="1"/>
  <c r="W30" i="39"/>
  <c r="Q30" i="39"/>
  <c r="E30" i="40" s="1"/>
  <c r="C30" i="40"/>
  <c r="Q32" i="39"/>
  <c r="E32" i="40" s="1"/>
  <c r="C32" i="40"/>
  <c r="Q38" i="39"/>
  <c r="E38" i="40" s="1"/>
  <c r="W38" i="39"/>
  <c r="D38" i="40"/>
  <c r="C38" i="40"/>
  <c r="W18" i="42"/>
  <c r="F18" i="43" s="1"/>
  <c r="C18" i="43"/>
  <c r="W20" i="42"/>
  <c r="F20" i="43" s="1"/>
  <c r="C25" i="43"/>
  <c r="E29" i="43"/>
  <c r="C29" i="43"/>
  <c r="D30" i="40"/>
  <c r="R24" i="6"/>
  <c r="E24" i="11" s="1"/>
  <c r="R30" i="6"/>
  <c r="E30" i="11" s="1"/>
  <c r="X30" i="6"/>
  <c r="F30" i="11" s="1"/>
  <c r="R32" i="6"/>
  <c r="X32" i="6"/>
  <c r="F32" i="11" s="1"/>
  <c r="C20" i="40"/>
  <c r="D20" i="40"/>
  <c r="W25" i="39"/>
  <c r="D25" i="40"/>
  <c r="C25" i="40"/>
  <c r="Q27" i="39"/>
  <c r="E27" i="40" s="1"/>
  <c r="C27" i="40"/>
  <c r="W29" i="39"/>
  <c r="C29" i="40"/>
  <c r="D37" i="40"/>
  <c r="W37" i="39"/>
  <c r="W10" i="42"/>
  <c r="F10" i="43" s="1"/>
  <c r="E12" i="43"/>
  <c r="W12" i="42"/>
  <c r="F12" i="43" s="1"/>
  <c r="C12" i="43"/>
  <c r="W17" i="42"/>
  <c r="F17" i="43" s="1"/>
  <c r="W41" i="39"/>
  <c r="F41" i="40" s="1"/>
  <c r="Q41" i="39"/>
  <c r="E41" i="40" s="1"/>
  <c r="R19" i="6"/>
  <c r="C19" i="11"/>
  <c r="X34" i="6"/>
  <c r="F34" i="11" s="1"/>
  <c r="C34" i="11"/>
  <c r="C38" i="11"/>
  <c r="R38" i="6"/>
  <c r="C12" i="40"/>
  <c r="W12" i="39"/>
  <c r="Q12" i="39"/>
  <c r="E12" i="40" s="1"/>
  <c r="W14" i="39"/>
  <c r="Q14" i="39"/>
  <c r="E14" i="40" s="1"/>
  <c r="D16" i="40"/>
  <c r="Q16" i="39"/>
  <c r="E16" i="40" s="1"/>
  <c r="W18" i="39"/>
  <c r="D18" i="40"/>
  <c r="Q18" i="39"/>
  <c r="E18" i="40" s="1"/>
  <c r="W23" i="39"/>
  <c r="C23" i="40"/>
  <c r="Q34" i="39"/>
  <c r="E34" i="40" s="1"/>
  <c r="W34" i="39"/>
  <c r="W27" i="42"/>
  <c r="F27" i="43" s="1"/>
  <c r="W38" i="42"/>
  <c r="F38" i="43" s="1"/>
  <c r="C34" i="40"/>
  <c r="W36" i="42"/>
  <c r="F36" i="43" s="1"/>
  <c r="E20" i="43"/>
  <c r="C36" i="43"/>
  <c r="E25" i="43"/>
  <c r="Q23" i="39"/>
  <c r="E23" i="40" s="1"/>
  <c r="C30" i="11"/>
  <c r="X38" i="6"/>
  <c r="F38" i="11" s="1"/>
  <c r="X19" i="6"/>
  <c r="F19" i="11" s="1"/>
  <c r="C32" i="11"/>
  <c r="C27" i="43"/>
  <c r="X11" i="6"/>
  <c r="F11" i="11" s="1"/>
  <c r="C16" i="40"/>
  <c r="W22" i="42"/>
  <c r="F22" i="43" s="1"/>
  <c r="Q26" i="39"/>
  <c r="E26" i="40" s="1"/>
  <c r="D26" i="40"/>
  <c r="W26" i="39"/>
  <c r="C28" i="40"/>
  <c r="Q28" i="39"/>
  <c r="E28" i="40" s="1"/>
  <c r="C28" i="43"/>
  <c r="W35" i="42"/>
  <c r="F35" i="43" s="1"/>
  <c r="R13" i="6"/>
  <c r="C13" i="11"/>
  <c r="R37" i="6"/>
  <c r="E37" i="11" s="1"/>
  <c r="R15" i="6"/>
  <c r="E15" i="11" s="1"/>
  <c r="X15" i="6"/>
  <c r="F15" i="11" s="1"/>
  <c r="X24" i="6"/>
  <c r="F24" i="11" s="1"/>
  <c r="R22" i="6"/>
  <c r="E22" i="11" s="1"/>
  <c r="C10" i="11"/>
  <c r="C22" i="11"/>
  <c r="X39" i="6"/>
  <c r="F39" i="11" s="1"/>
  <c r="C33" i="11"/>
  <c r="R33" i="6"/>
  <c r="X37" i="6"/>
  <c r="F37" i="11" s="1"/>
  <c r="C27" i="11"/>
  <c r="C14" i="11"/>
  <c r="C35" i="11"/>
  <c r="R35" i="6"/>
  <c r="E35" i="11" s="1"/>
  <c r="C17" i="11"/>
  <c r="C24" i="11"/>
  <c r="R14" i="6"/>
  <c r="E14" i="11" s="1"/>
  <c r="R25" i="6"/>
  <c r="E25" i="11" s="1"/>
  <c r="X33" i="6"/>
  <c r="F33" i="11" s="1"/>
  <c r="X10" i="6"/>
  <c r="R12" i="6"/>
  <c r="E12" i="11" s="1"/>
  <c r="X20" i="6"/>
  <c r="F20" i="11" s="1"/>
  <c r="C20" i="11"/>
  <c r="X26" i="6"/>
  <c r="F26" i="11" s="1"/>
  <c r="R26" i="6"/>
  <c r="E26" i="11" s="1"/>
  <c r="X28" i="6"/>
  <c r="F28" i="11" s="1"/>
  <c r="X36" i="6"/>
  <c r="F36" i="11" s="1"/>
  <c r="W11" i="42"/>
  <c r="F11" i="43" s="1"/>
  <c r="E11" i="43"/>
  <c r="W15" i="42"/>
  <c r="F15" i="43" s="1"/>
  <c r="C15" i="43"/>
  <c r="W19" i="42"/>
  <c r="F19" i="43" s="1"/>
  <c r="C19" i="43"/>
  <c r="C33" i="40"/>
  <c r="W33" i="39"/>
  <c r="Q25" i="39"/>
  <c r="E25" i="40" s="1"/>
  <c r="R20" i="6"/>
  <c r="E20" i="11" s="1"/>
  <c r="C12" i="11"/>
  <c r="C28" i="11"/>
  <c r="E30" i="43"/>
  <c r="R34" i="6"/>
  <c r="E34" i="11" s="1"/>
  <c r="C36" i="11"/>
  <c r="C26" i="11"/>
  <c r="X12" i="6"/>
  <c r="F12" i="11" s="1"/>
  <c r="E26" i="43"/>
  <c r="W26" i="42"/>
  <c r="F26" i="43" s="1"/>
  <c r="C34" i="43"/>
  <c r="W34" i="42"/>
  <c r="F34" i="43" s="1"/>
  <c r="F10" i="11" l="1"/>
  <c r="Z10" i="6"/>
  <c r="E15" i="43"/>
  <c r="Y15" i="42"/>
  <c r="Z15" i="42" s="1"/>
  <c r="D15" i="40"/>
  <c r="Y15" i="39"/>
  <c r="Z15" i="39" s="1"/>
  <c r="E24" i="43"/>
  <c r="Y24" i="42"/>
  <c r="Z24" i="42" s="1"/>
  <c r="D27" i="40"/>
  <c r="Y27" i="39"/>
  <c r="Z27" i="39" s="1"/>
  <c r="Y32" i="39"/>
  <c r="Z32" i="39" s="1"/>
  <c r="Y16" i="39"/>
  <c r="Z16" i="39" s="1"/>
  <c r="Y26" i="42"/>
  <c r="Z26" i="42" s="1"/>
  <c r="E27" i="43"/>
  <c r="Y27" i="42"/>
  <c r="Z27" i="42" s="1"/>
  <c r="Y41" i="39"/>
  <c r="Z41" i="39" s="1"/>
  <c r="G41" i="40" s="1"/>
  <c r="Y40" i="39"/>
  <c r="Z40" i="39" s="1"/>
  <c r="G40" i="40" s="1"/>
  <c r="E13" i="43"/>
  <c r="Y13" i="42"/>
  <c r="Z13" i="42" s="1"/>
  <c r="D13" i="40"/>
  <c r="Y13" i="39"/>
  <c r="Z13" i="39" s="1"/>
  <c r="D17" i="40"/>
  <c r="Y17" i="39"/>
  <c r="Z17" i="39" s="1"/>
  <c r="Y22" i="39"/>
  <c r="Z22" i="39" s="1"/>
  <c r="G22" i="40" s="1"/>
  <c r="Y28" i="42"/>
  <c r="Z28" i="42" s="1"/>
  <c r="D30" i="43"/>
  <c r="Y30" i="42"/>
  <c r="Z30" i="42" s="1"/>
  <c r="D11" i="43"/>
  <c r="Y11" i="42"/>
  <c r="Z11" i="42" s="1"/>
  <c r="D22" i="43"/>
  <c r="Y22" i="42"/>
  <c r="Z22" i="42" s="1"/>
  <c r="D38" i="43"/>
  <c r="Y38" i="42"/>
  <c r="Z38" i="42" s="1"/>
  <c r="D20" i="43"/>
  <c r="Y20" i="42"/>
  <c r="Z20" i="42" s="1"/>
  <c r="D23" i="43"/>
  <c r="Y23" i="42"/>
  <c r="Z23" i="42" s="1"/>
  <c r="D39" i="43"/>
  <c r="Y39" i="42"/>
  <c r="Z39" i="42" s="1"/>
  <c r="D33" i="43"/>
  <c r="Y33" i="42"/>
  <c r="Z33" i="42" s="1"/>
  <c r="D41" i="43"/>
  <c r="Y41" i="42"/>
  <c r="Z41" i="42" s="1"/>
  <c r="D31" i="43"/>
  <c r="Y31" i="42"/>
  <c r="Z31" i="42" s="1"/>
  <c r="D16" i="43"/>
  <c r="Y16" i="42"/>
  <c r="Z16" i="42" s="1"/>
  <c r="D37" i="43"/>
  <c r="Y37" i="42"/>
  <c r="Z37" i="42" s="1"/>
  <c r="D34" i="43"/>
  <c r="Y34" i="42"/>
  <c r="Z34" i="42" s="1"/>
  <c r="D19" i="43"/>
  <c r="Y19" i="42"/>
  <c r="Z19" i="42" s="1"/>
  <c r="D35" i="43"/>
  <c r="Y35" i="42"/>
  <c r="Z35" i="42" s="1"/>
  <c r="D12" i="43"/>
  <c r="Y12" i="42"/>
  <c r="Z12" i="42" s="1"/>
  <c r="D36" i="43"/>
  <c r="Y36" i="42"/>
  <c r="Z36" i="42" s="1"/>
  <c r="D17" i="43"/>
  <c r="Y17" i="42"/>
  <c r="Z17" i="42" s="1"/>
  <c r="D10" i="43"/>
  <c r="Y10" i="42"/>
  <c r="D29" i="43"/>
  <c r="Y29" i="42"/>
  <c r="Z29" i="42" s="1"/>
  <c r="D25" i="43"/>
  <c r="Y25" i="42"/>
  <c r="Z25" i="42" s="1"/>
  <c r="D18" i="43"/>
  <c r="Y18" i="42"/>
  <c r="Z18" i="42" s="1"/>
  <c r="D32" i="43"/>
  <c r="Y32" i="42"/>
  <c r="Z32" i="42" s="1"/>
  <c r="D40" i="43"/>
  <c r="Y40" i="42"/>
  <c r="Z40" i="42" s="1"/>
  <c r="D21" i="43"/>
  <c r="Y21" i="42"/>
  <c r="Z21" i="42" s="1"/>
  <c r="D14" i="43"/>
  <c r="Y14" i="42"/>
  <c r="Z14" i="42" s="1"/>
  <c r="F26" i="40"/>
  <c r="Y26" i="39"/>
  <c r="Z26" i="39" s="1"/>
  <c r="F23" i="40"/>
  <c r="Y23" i="39"/>
  <c r="Z23" i="39" s="1"/>
  <c r="F37" i="40"/>
  <c r="Y37" i="39"/>
  <c r="Z37" i="39" s="1"/>
  <c r="F25" i="40"/>
  <c r="Y25" i="39"/>
  <c r="Z25" i="39" s="1"/>
  <c r="F38" i="40"/>
  <c r="Y38" i="39"/>
  <c r="Z38" i="39" s="1"/>
  <c r="F36" i="40"/>
  <c r="Y36" i="39"/>
  <c r="Z36" i="39" s="1"/>
  <c r="F10" i="40"/>
  <c r="F24" i="40"/>
  <c r="Y24" i="39"/>
  <c r="Z24" i="39" s="1"/>
  <c r="F19" i="40"/>
  <c r="Y19" i="39"/>
  <c r="Z19" i="39" s="1"/>
  <c r="F39" i="40"/>
  <c r="Y39" i="39"/>
  <c r="Z39" i="39" s="1"/>
  <c r="F33" i="40"/>
  <c r="Y33" i="39"/>
  <c r="Z33" i="39" s="1"/>
  <c r="F34" i="40"/>
  <c r="Y34" i="39"/>
  <c r="Z34" i="39" s="1"/>
  <c r="F18" i="40"/>
  <c r="Y18" i="39"/>
  <c r="Z18" i="39" s="1"/>
  <c r="F14" i="40"/>
  <c r="Y14" i="39"/>
  <c r="Z14" i="39" s="1"/>
  <c r="F12" i="40"/>
  <c r="Y12" i="39"/>
  <c r="Z12" i="39" s="1"/>
  <c r="F29" i="40"/>
  <c r="Y29" i="39"/>
  <c r="Z29" i="39" s="1"/>
  <c r="F30" i="40"/>
  <c r="Y30" i="39"/>
  <c r="Z30" i="39" s="1"/>
  <c r="F11" i="40"/>
  <c r="Y11" i="39"/>
  <c r="Z11" i="39" s="1"/>
  <c r="F35" i="40"/>
  <c r="Y35" i="39"/>
  <c r="Z35" i="39" s="1"/>
  <c r="F31" i="40"/>
  <c r="Y31" i="39"/>
  <c r="Z31" i="39" s="1"/>
  <c r="F28" i="40"/>
  <c r="Y28" i="39"/>
  <c r="Z28" i="39" s="1"/>
  <c r="F20" i="40"/>
  <c r="Y20" i="39"/>
  <c r="Z20" i="39" s="1"/>
  <c r="F21" i="40"/>
  <c r="Y21" i="39"/>
  <c r="Z21" i="39" s="1"/>
  <c r="E38" i="11"/>
  <c r="Z38" i="6"/>
  <c r="AA38" i="6" s="1"/>
  <c r="E19" i="11"/>
  <c r="Z19" i="6"/>
  <c r="AA19" i="6" s="1"/>
  <c r="E33" i="11"/>
  <c r="Z33" i="6"/>
  <c r="AA33" i="6" s="1"/>
  <c r="E13" i="11"/>
  <c r="Z13" i="6"/>
  <c r="AA13" i="6" s="1"/>
  <c r="E32" i="11"/>
  <c r="Z32" i="6"/>
  <c r="AA32" i="6" s="1"/>
  <c r="D39" i="11"/>
  <c r="Z39" i="6"/>
  <c r="AA39" i="6" s="1"/>
  <c r="AB41" i="6"/>
  <c r="AD41" i="6" s="1"/>
  <c r="G41" i="11"/>
  <c r="AB40" i="6"/>
  <c r="AD40" i="6" s="1"/>
  <c r="G40" i="11"/>
  <c r="D35" i="11"/>
  <c r="Z35" i="6"/>
  <c r="AA35" i="6" s="1"/>
  <c r="D36" i="11"/>
  <c r="Z36" i="6"/>
  <c r="AA36" i="6" s="1"/>
  <c r="D34" i="11"/>
  <c r="Z34" i="6"/>
  <c r="AA34" i="6" s="1"/>
  <c r="D37" i="11"/>
  <c r="Z37" i="6"/>
  <c r="AA37" i="6" s="1"/>
  <c r="D31" i="11"/>
  <c r="Z31" i="6"/>
  <c r="AA31" i="6" s="1"/>
  <c r="D29" i="11"/>
  <c r="Z29" i="6"/>
  <c r="AA29" i="6" s="1"/>
  <c r="D30" i="11"/>
  <c r="Z30" i="6"/>
  <c r="AA30" i="6" s="1"/>
  <c r="D26" i="11"/>
  <c r="Z26" i="6"/>
  <c r="AA26" i="6" s="1"/>
  <c r="D28" i="11"/>
  <c r="Z28" i="6"/>
  <c r="AA28" i="6" s="1"/>
  <c r="D27" i="11"/>
  <c r="Z27" i="6"/>
  <c r="AA27" i="6" s="1"/>
  <c r="D24" i="11"/>
  <c r="Z24" i="6"/>
  <c r="AA24" i="6" s="1"/>
  <c r="D25" i="11"/>
  <c r="Z25" i="6"/>
  <c r="AA25" i="6" s="1"/>
  <c r="D21" i="11"/>
  <c r="Z21" i="6"/>
  <c r="AA21" i="6" s="1"/>
  <c r="D20" i="11"/>
  <c r="Z20" i="6"/>
  <c r="AA20" i="6" s="1"/>
  <c r="D22" i="11"/>
  <c r="Z22" i="6"/>
  <c r="AA22" i="6" s="1"/>
  <c r="D23" i="11"/>
  <c r="Z23" i="6"/>
  <c r="AA23" i="6" s="1"/>
  <c r="D18" i="11"/>
  <c r="Z18" i="6"/>
  <c r="AA18" i="6" s="1"/>
  <c r="D16" i="11"/>
  <c r="Z16" i="6"/>
  <c r="AA16" i="6" s="1"/>
  <c r="D17" i="11"/>
  <c r="Z17" i="6"/>
  <c r="AA17" i="6" s="1"/>
  <c r="D14" i="11"/>
  <c r="Z14" i="6"/>
  <c r="AA14" i="6" s="1"/>
  <c r="D15" i="11"/>
  <c r="Z15" i="6"/>
  <c r="AA15" i="6" s="1"/>
  <c r="D12" i="11"/>
  <c r="Z12" i="6"/>
  <c r="AA12" i="6" s="1"/>
  <c r="D11" i="11"/>
  <c r="Z11" i="6"/>
  <c r="AA11" i="6" s="1"/>
  <c r="D10" i="11"/>
  <c r="AA22" i="39" l="1"/>
  <c r="AC22" i="39" s="1"/>
  <c r="C22" i="42"/>
  <c r="C41" i="42"/>
  <c r="AA41" i="39"/>
  <c r="AC41" i="39" s="1"/>
  <c r="G16" i="40"/>
  <c r="C16" i="42"/>
  <c r="AA16" i="39"/>
  <c r="AC16" i="39" s="1"/>
  <c r="AA27" i="39"/>
  <c r="AC27" i="39" s="1"/>
  <c r="C27" i="42"/>
  <c r="G27" i="40"/>
  <c r="G24" i="43"/>
  <c r="AA24" i="42"/>
  <c r="AC24" i="42" s="1"/>
  <c r="G15" i="40"/>
  <c r="AA15" i="39"/>
  <c r="AC15" i="39" s="1"/>
  <c r="C15" i="42"/>
  <c r="AA15" i="42"/>
  <c r="AC15" i="42" s="1"/>
  <c r="G15" i="43"/>
  <c r="AA28" i="42"/>
  <c r="AC28" i="42" s="1"/>
  <c r="G28" i="43"/>
  <c r="C17" i="42"/>
  <c r="AA17" i="39"/>
  <c r="AC17" i="39" s="1"/>
  <c r="G17" i="40"/>
  <c r="C13" i="42"/>
  <c r="AA13" i="39"/>
  <c r="AC13" i="39" s="1"/>
  <c r="G13" i="40"/>
  <c r="AA13" i="42"/>
  <c r="AC13" i="42" s="1"/>
  <c r="G13" i="43"/>
  <c r="C40" i="42"/>
  <c r="AA40" i="39"/>
  <c r="AC40" i="39" s="1"/>
  <c r="AA27" i="42"/>
  <c r="AC27" i="42" s="1"/>
  <c r="G27" i="43"/>
  <c r="AA26" i="42"/>
  <c r="AC26" i="42" s="1"/>
  <c r="G26" i="43"/>
  <c r="G32" i="40"/>
  <c r="C32" i="42"/>
  <c r="AA32" i="39"/>
  <c r="AC32" i="39" s="1"/>
  <c r="AA14" i="42"/>
  <c r="AC14" i="42" s="1"/>
  <c r="G14" i="43"/>
  <c r="G21" i="43"/>
  <c r="AA21" i="42"/>
  <c r="AC21" i="42" s="1"/>
  <c r="AA40" i="42"/>
  <c r="AC40" i="42" s="1"/>
  <c r="G40" i="43"/>
  <c r="AA32" i="42"/>
  <c r="AC32" i="42" s="1"/>
  <c r="G32" i="43"/>
  <c r="G18" i="43"/>
  <c r="AA18" i="42"/>
  <c r="AC18" i="42" s="1"/>
  <c r="G25" i="43"/>
  <c r="AA25" i="42"/>
  <c r="AC25" i="42" s="1"/>
  <c r="AA29" i="42"/>
  <c r="AC29" i="42" s="1"/>
  <c r="G29" i="43"/>
  <c r="Z10" i="42"/>
  <c r="E13" i="44"/>
  <c r="G17" i="43"/>
  <c r="AA17" i="42"/>
  <c r="AC17" i="42" s="1"/>
  <c r="AA36" i="42"/>
  <c r="AC36" i="42" s="1"/>
  <c r="G36" i="43"/>
  <c r="G12" i="43"/>
  <c r="AA12" i="42"/>
  <c r="AC12" i="42" s="1"/>
  <c r="G35" i="43"/>
  <c r="AA35" i="42"/>
  <c r="AC35" i="42" s="1"/>
  <c r="AA19" i="42"/>
  <c r="AC19" i="42" s="1"/>
  <c r="G19" i="43"/>
  <c r="AA34" i="42"/>
  <c r="AC34" i="42" s="1"/>
  <c r="G34" i="43"/>
  <c r="G37" i="43"/>
  <c r="AA37" i="42"/>
  <c r="AC37" i="42" s="1"/>
  <c r="G16" i="43"/>
  <c r="AA16" i="42"/>
  <c r="AC16" i="42" s="1"/>
  <c r="AA31" i="42"/>
  <c r="AC31" i="42" s="1"/>
  <c r="G31" i="43"/>
  <c r="G41" i="43"/>
  <c r="AA41" i="42"/>
  <c r="AC41" i="42" s="1"/>
  <c r="G33" i="43"/>
  <c r="AA33" i="42"/>
  <c r="AC33" i="42" s="1"/>
  <c r="G39" i="43"/>
  <c r="AA39" i="42"/>
  <c r="AC39" i="42" s="1"/>
  <c r="G23" i="43"/>
  <c r="AA23" i="42"/>
  <c r="AC23" i="42" s="1"/>
  <c r="G20" i="43"/>
  <c r="AA20" i="42"/>
  <c r="AC20" i="42" s="1"/>
  <c r="AA38" i="42"/>
  <c r="AC38" i="42" s="1"/>
  <c r="G38" i="43"/>
  <c r="G22" i="43"/>
  <c r="AA22" i="42"/>
  <c r="AC22" i="42" s="1"/>
  <c r="AA11" i="42"/>
  <c r="AC11" i="42" s="1"/>
  <c r="G11" i="43"/>
  <c r="AA30" i="42"/>
  <c r="AC30" i="42" s="1"/>
  <c r="G30" i="43"/>
  <c r="C30" i="42"/>
  <c r="AA30" i="39"/>
  <c r="AC30" i="39" s="1"/>
  <c r="G30" i="40"/>
  <c r="C29" i="42"/>
  <c r="G29" i="40"/>
  <c r="AA29" i="39"/>
  <c r="AC29" i="39" s="1"/>
  <c r="G12" i="40"/>
  <c r="AA12" i="39"/>
  <c r="AC12" i="39" s="1"/>
  <c r="C12" i="42"/>
  <c r="AA14" i="39"/>
  <c r="AC14" i="39" s="1"/>
  <c r="C14" i="42"/>
  <c r="G14" i="40"/>
  <c r="C18" i="42"/>
  <c r="AA18" i="39"/>
  <c r="AC18" i="39" s="1"/>
  <c r="G18" i="40"/>
  <c r="AA34" i="39"/>
  <c r="AC34" i="39" s="1"/>
  <c r="G34" i="40"/>
  <c r="C34" i="42"/>
  <c r="AA33" i="39"/>
  <c r="AC33" i="39" s="1"/>
  <c r="G33" i="40"/>
  <c r="C33" i="42"/>
  <c r="G39" i="40"/>
  <c r="C39" i="42"/>
  <c r="AA39" i="39"/>
  <c r="AC39" i="39" s="1"/>
  <c r="C19" i="42"/>
  <c r="AA19" i="39"/>
  <c r="AC19" i="39" s="1"/>
  <c r="G19" i="40"/>
  <c r="C24" i="42"/>
  <c r="G24" i="40"/>
  <c r="AA24" i="39"/>
  <c r="AC24" i="39" s="1"/>
  <c r="Z10" i="39"/>
  <c r="E13" i="41"/>
  <c r="G36" i="40"/>
  <c r="C36" i="42"/>
  <c r="AA36" i="39"/>
  <c r="AC36" i="39" s="1"/>
  <c r="G38" i="40"/>
  <c r="AA38" i="39"/>
  <c r="AC38" i="39" s="1"/>
  <c r="C38" i="42"/>
  <c r="AA25" i="39"/>
  <c r="AC25" i="39" s="1"/>
  <c r="C25" i="42"/>
  <c r="G25" i="40"/>
  <c r="G37" i="40"/>
  <c r="C37" i="42"/>
  <c r="AA37" i="39"/>
  <c r="AC37" i="39" s="1"/>
  <c r="C23" i="42"/>
  <c r="G23" i="40"/>
  <c r="AA23" i="39"/>
  <c r="AC23" i="39" s="1"/>
  <c r="G26" i="40"/>
  <c r="C26" i="42"/>
  <c r="AA26" i="39"/>
  <c r="AC26" i="39" s="1"/>
  <c r="G21" i="40"/>
  <c r="C21" i="42"/>
  <c r="AA21" i="39"/>
  <c r="AC21" i="39" s="1"/>
  <c r="AA20" i="39"/>
  <c r="AC20" i="39" s="1"/>
  <c r="C20" i="42"/>
  <c r="G20" i="40"/>
  <c r="C28" i="42"/>
  <c r="AA28" i="39"/>
  <c r="AC28" i="39" s="1"/>
  <c r="G28" i="40"/>
  <c r="AA31" i="39"/>
  <c r="AC31" i="39" s="1"/>
  <c r="G31" i="40"/>
  <c r="C31" i="42"/>
  <c r="C35" i="42"/>
  <c r="AA35" i="39"/>
  <c r="AC35" i="39" s="1"/>
  <c r="G35" i="40"/>
  <c r="C11" i="42"/>
  <c r="G11" i="40"/>
  <c r="AA11" i="39"/>
  <c r="AC11" i="39" s="1"/>
  <c r="C32" i="39"/>
  <c r="AB32" i="6"/>
  <c r="AD32" i="6" s="1"/>
  <c r="G32" i="11"/>
  <c r="C13" i="39"/>
  <c r="AB13" i="6"/>
  <c r="AD13" i="6" s="1"/>
  <c r="G13" i="11"/>
  <c r="C33" i="39"/>
  <c r="AB33" i="6"/>
  <c r="AD33" i="6" s="1"/>
  <c r="G33" i="11"/>
  <c r="G19" i="11"/>
  <c r="C19" i="39"/>
  <c r="AB19" i="6"/>
  <c r="AD19" i="6" s="1"/>
  <c r="G38" i="11"/>
  <c r="C38" i="39"/>
  <c r="AB38" i="6"/>
  <c r="AD38" i="6" s="1"/>
  <c r="G39" i="11"/>
  <c r="C39" i="39"/>
  <c r="AB39" i="6"/>
  <c r="AD39" i="6" s="1"/>
  <c r="G37" i="11"/>
  <c r="C37" i="39"/>
  <c r="AB37" i="6"/>
  <c r="AD37" i="6" s="1"/>
  <c r="G34" i="11"/>
  <c r="C34" i="39"/>
  <c r="AB34" i="6"/>
  <c r="AD34" i="6" s="1"/>
  <c r="AB36" i="6"/>
  <c r="AD36" i="6" s="1"/>
  <c r="G36" i="11"/>
  <c r="C36" i="39"/>
  <c r="C35" i="39"/>
  <c r="G35" i="11"/>
  <c r="AB35" i="6"/>
  <c r="AD35" i="6" s="1"/>
  <c r="AB30" i="6"/>
  <c r="AD30" i="6" s="1"/>
  <c r="C30" i="39"/>
  <c r="G30" i="11"/>
  <c r="AB29" i="6"/>
  <c r="AD29" i="6" s="1"/>
  <c r="G29" i="11"/>
  <c r="C29" i="39"/>
  <c r="AB31" i="6"/>
  <c r="AD31" i="6" s="1"/>
  <c r="G31" i="11"/>
  <c r="C31" i="39"/>
  <c r="C25" i="39"/>
  <c r="AB25" i="6"/>
  <c r="AD25" i="6" s="1"/>
  <c r="G25" i="11"/>
  <c r="G24" i="11"/>
  <c r="AB24" i="6"/>
  <c r="AD24" i="6" s="1"/>
  <c r="C24" i="39"/>
  <c r="C27" i="39"/>
  <c r="G27" i="11"/>
  <c r="AB27" i="6"/>
  <c r="AD27" i="6" s="1"/>
  <c r="AB28" i="6"/>
  <c r="AD28" i="6" s="1"/>
  <c r="C28" i="39"/>
  <c r="G28" i="11"/>
  <c r="C26" i="39"/>
  <c r="AB26" i="6"/>
  <c r="AD26" i="6" s="1"/>
  <c r="G26" i="11"/>
  <c r="G22" i="11"/>
  <c r="C22" i="39"/>
  <c r="AB22" i="6"/>
  <c r="AD22" i="6" s="1"/>
  <c r="AB21" i="6"/>
  <c r="AD21" i="6" s="1"/>
  <c r="C21" i="39"/>
  <c r="G21" i="11"/>
  <c r="G23" i="11"/>
  <c r="AB23" i="6"/>
  <c r="AD23" i="6" s="1"/>
  <c r="C23" i="39"/>
  <c r="G20" i="11"/>
  <c r="AB20" i="6"/>
  <c r="AD20" i="6" s="1"/>
  <c r="C20" i="39"/>
  <c r="G18" i="11"/>
  <c r="AB18" i="6"/>
  <c r="AD18" i="6" s="1"/>
  <c r="C18" i="39"/>
  <c r="G17" i="11"/>
  <c r="C17" i="39"/>
  <c r="AB17" i="6"/>
  <c r="AD17" i="6" s="1"/>
  <c r="AB16" i="6"/>
  <c r="AD16" i="6" s="1"/>
  <c r="C16" i="39"/>
  <c r="G16" i="11"/>
  <c r="G14" i="11"/>
  <c r="C14" i="39"/>
  <c r="AB14" i="6"/>
  <c r="AD14" i="6" s="1"/>
  <c r="G15" i="11"/>
  <c r="C15" i="39"/>
  <c r="AB15" i="6"/>
  <c r="AD15" i="6" s="1"/>
  <c r="AB12" i="6"/>
  <c r="AD12" i="6" s="1"/>
  <c r="C12" i="39"/>
  <c r="G12" i="11"/>
  <c r="AB11" i="6"/>
  <c r="AD11" i="6" s="1"/>
  <c r="C11" i="39"/>
  <c r="G11" i="11"/>
  <c r="AA10" i="6"/>
  <c r="C10" i="39" s="1"/>
  <c r="E13" i="3"/>
  <c r="G10" i="43" l="1"/>
  <c r="E14" i="44"/>
  <c r="AA10" i="42"/>
  <c r="E15" i="44"/>
  <c r="E16" i="44"/>
  <c r="AA10" i="39"/>
  <c r="E14" i="41"/>
  <c r="C10" i="42"/>
  <c r="G10" i="40"/>
  <c r="E15" i="41"/>
  <c r="E16" i="41"/>
  <c r="E16" i="3"/>
  <c r="E15" i="3"/>
  <c r="G10" i="11"/>
  <c r="AB10" i="6"/>
  <c r="E14" i="3"/>
  <c r="D44" i="6" l="1"/>
  <c r="D47" i="6"/>
  <c r="AC10" i="42"/>
  <c r="C44" i="42"/>
  <c r="C47" i="42"/>
  <c r="AC10" i="39"/>
  <c r="C44" i="39"/>
  <c r="C47" i="39"/>
  <c r="AD10" i="6"/>
  <c r="C48" i="42" l="1"/>
  <c r="C48" i="39"/>
  <c r="C26" i="3"/>
  <c r="E26" i="3" s="1"/>
  <c r="C24" i="3"/>
  <c r="E24" i="3" s="1"/>
  <c r="C22" i="3"/>
  <c r="E22" i="3" s="1"/>
  <c r="C25" i="3"/>
  <c r="E25" i="3" s="1"/>
  <c r="C23" i="3"/>
  <c r="E23" i="3" s="1"/>
  <c r="C24" i="41"/>
  <c r="E24" i="41" s="1"/>
  <c r="C26" i="41"/>
  <c r="E26" i="41" s="1"/>
  <c r="C23" i="41"/>
  <c r="E23" i="41" s="1"/>
  <c r="C25" i="41"/>
  <c r="E25" i="41" s="1"/>
  <c r="C22" i="41"/>
  <c r="E22" i="41" s="1"/>
  <c r="C25" i="44"/>
  <c r="E25" i="44" s="1"/>
  <c r="C24" i="44"/>
  <c r="E24" i="44" s="1"/>
  <c r="C23" i="44"/>
  <c r="E23" i="44" s="1"/>
  <c r="C22" i="44"/>
  <c r="E22" i="44" s="1"/>
  <c r="C26" i="44"/>
  <c r="E26" i="44" s="1"/>
  <c r="C45" i="42"/>
  <c r="E10" i="44"/>
  <c r="C45" i="39"/>
  <c r="E10" i="41"/>
  <c r="E10" i="3"/>
  <c r="D45" i="6"/>
  <c r="D48" i="6"/>
  <c r="E18" i="44" l="1"/>
  <c r="E11" i="44"/>
  <c r="E19" i="44" s="1"/>
  <c r="E18" i="41"/>
  <c r="E11" i="41"/>
  <c r="E19" i="41" s="1"/>
  <c r="E11" i="3"/>
  <c r="E19" i="3" s="1"/>
  <c r="E18" i="3"/>
</calcChain>
</file>

<file path=xl/comments1.xml><?xml version="1.0" encoding="utf-8"?>
<comments xmlns="http://schemas.openxmlformats.org/spreadsheetml/2006/main">
  <authors>
    <author>Álvaro Carvalho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% máxima de classificação a que corresponde a nota 1.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% máxima de classificação a que corresponde a nota 2. Valor terá de ser superior ao campo em cima.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% máxima de classificação a que corresponde a nota 3. Valor terá de ser superior ao campo em cima.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% máxima de classificação a que corresponde a nota 4. Valor terá de ser superior ao campo em cima.
</t>
        </r>
      </text>
    </comment>
  </commentList>
</comments>
</file>

<file path=xl/comments2.xml><?xml version="1.0" encoding="utf-8"?>
<comments xmlns="http://schemas.openxmlformats.org/spreadsheetml/2006/main">
  <authors>
    <author>Álvaro Carvalho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em % (0-100%)</t>
        </r>
      </text>
    </comment>
  </commentList>
</comments>
</file>

<file path=xl/comments3.xml><?xml version="1.0" encoding="utf-8"?>
<comments xmlns="http://schemas.openxmlformats.org/spreadsheetml/2006/main">
  <authors>
    <author>Álvaro Carvalho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em % (0-100%)</t>
        </r>
      </text>
    </comment>
  </commentList>
</comments>
</file>

<file path=xl/comments4.xml><?xml version="1.0" encoding="utf-8"?>
<comments xmlns="http://schemas.openxmlformats.org/spreadsheetml/2006/main">
  <authors>
    <author>Álvaro Carvalho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em % (0-100%)</t>
        </r>
      </text>
    </comment>
  </commentList>
</comments>
</file>

<file path=xl/sharedStrings.xml><?xml version="1.0" encoding="utf-8"?>
<sst xmlns="http://schemas.openxmlformats.org/spreadsheetml/2006/main" count="225" uniqueCount="65">
  <si>
    <t>N.º</t>
  </si>
  <si>
    <t>TPC</t>
  </si>
  <si>
    <t>Nome</t>
  </si>
  <si>
    <t xml:space="preserve">Escola: </t>
  </si>
  <si>
    <t xml:space="preserve">Disciplina: </t>
  </si>
  <si>
    <t xml:space="preserve">Ano: </t>
  </si>
  <si>
    <t xml:space="preserve">Turma: </t>
  </si>
  <si>
    <t>Assiduidade</t>
  </si>
  <si>
    <t>Participação</t>
  </si>
  <si>
    <t>Atitudes</t>
  </si>
  <si>
    <t>Trabalhos</t>
  </si>
  <si>
    <t>Trab. Individual</t>
  </si>
  <si>
    <t>Trab. Grupo</t>
  </si>
  <si>
    <t>Testes</t>
  </si>
  <si>
    <t>Teste 1</t>
  </si>
  <si>
    <t>Teste 2</t>
  </si>
  <si>
    <t>Teste 3</t>
  </si>
  <si>
    <t>Total</t>
  </si>
  <si>
    <t>Comportamento</t>
  </si>
  <si>
    <t>Ano:</t>
  </si>
  <si>
    <t>Disciplina:</t>
  </si>
  <si>
    <t xml:space="preserve">Período: </t>
  </si>
  <si>
    <t>Avaliação no ano anterior</t>
  </si>
  <si>
    <t>Pontualidade</t>
  </si>
  <si>
    <t>Avaliação</t>
  </si>
  <si>
    <t>Avaliação final</t>
  </si>
  <si>
    <t>Níveis negativos (%)</t>
  </si>
  <si>
    <t>Número de aulas dadas</t>
  </si>
  <si>
    <t>N.º de alunos</t>
  </si>
  <si>
    <t>Média</t>
  </si>
  <si>
    <t>Classificação mais alta</t>
  </si>
  <si>
    <t>Classificação mais baixa</t>
  </si>
  <si>
    <t>Nível</t>
  </si>
  <si>
    <t>% Alunos</t>
  </si>
  <si>
    <t>Número de aulas previstas</t>
  </si>
  <si>
    <t>Lista de alunos</t>
  </si>
  <si>
    <t>Critérios de classificação</t>
  </si>
  <si>
    <t>Intervalo</t>
  </si>
  <si>
    <t>Valor mínimo</t>
  </si>
  <si>
    <t>Valor máximo</t>
  </si>
  <si>
    <t xml:space="preserve">% de negativas </t>
  </si>
  <si>
    <t>% de positivas</t>
  </si>
  <si>
    <t>Avaliação
1.º período</t>
  </si>
  <si>
    <t>soma</t>
  </si>
  <si>
    <t>Instruções para o preenchimento desta folha de cálculo</t>
  </si>
  <si>
    <t>Níveis negativo (total)</t>
  </si>
  <si>
    <t>Níveis positivos (total)</t>
  </si>
  <si>
    <t>Níveis positivos (%)</t>
  </si>
  <si>
    <t>N.º de positivas</t>
  </si>
  <si>
    <t>N.º de negativas</t>
  </si>
  <si>
    <t>notas</t>
  </si>
  <si>
    <t>%</t>
  </si>
  <si>
    <t>Avaliação no 2.º período</t>
  </si>
  <si>
    <t>Avaliação no 1.º período</t>
  </si>
  <si>
    <t>Avaliação
2.º período</t>
  </si>
  <si>
    <t>Avaliação
3.º período</t>
  </si>
  <si>
    <t>Fator de ponderação</t>
  </si>
  <si>
    <t>Trab. Projeto</t>
  </si>
  <si>
    <t>Autoavaliação</t>
  </si>
  <si>
    <r>
      <t xml:space="preserve">Este documento refere-se a avaliações na </t>
    </r>
    <r>
      <rPr>
        <u/>
        <sz val="10"/>
        <color indexed="8"/>
        <rFont val="Arial"/>
        <family val="2"/>
      </rPr>
      <t>escala 1-5.</t>
    </r>
  </si>
  <si>
    <t>Auto-
avaliação</t>
  </si>
  <si>
    <r>
      <t xml:space="preserve">O aparecimento de células destacadas a </t>
    </r>
    <r>
      <rPr>
        <b/>
        <sz val="10"/>
        <color theme="5" tint="0.39997558519241921"/>
        <rFont val="Arial"/>
        <family val="2"/>
      </rPr>
      <t>vermelho</t>
    </r>
    <r>
      <rPr>
        <sz val="10"/>
        <color indexed="8"/>
        <rFont val="Arial"/>
        <family val="2"/>
      </rPr>
      <t xml:space="preserve"> indica a necessidade de ajustar o seu valor.</t>
    </r>
  </si>
  <si>
    <r>
      <t xml:space="preserve">As células com fundo </t>
    </r>
    <r>
      <rPr>
        <b/>
        <sz val="10"/>
        <color theme="3" tint="0.59999389629810485"/>
        <rFont val="Arial"/>
        <family val="2"/>
      </rPr>
      <t>azul</t>
    </r>
    <r>
      <rPr>
        <sz val="10"/>
        <color indexed="8"/>
        <rFont val="Arial"/>
        <family val="2"/>
      </rPr>
      <t xml:space="preserve"> correspondem aos únicos campos editáveis.</t>
    </r>
  </si>
  <si>
    <t>Preencha primeiro os dados nesta folha, os quais automaticamente inseridos nas restantes folhas.</t>
  </si>
  <si>
    <t>(também disponível versão deste ficheiro para a escala 0-20).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</si>
</sst>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_/\.\º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8"/>
      <name val="Calibri"/>
      <family val="2"/>
    </font>
    <font>
      <u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5" tint="0.39997558519241921"/>
      <name val="Arial"/>
      <family val="2"/>
    </font>
    <font>
      <b/>
      <sz val="10"/>
      <color theme="3" tint="0.5999938962981048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 style="double">
        <color indexed="40"/>
      </right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/>
      <bottom style="thin">
        <color indexed="30"/>
      </bottom>
      <diagonal/>
    </border>
    <border>
      <left style="double">
        <color indexed="40"/>
      </left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 style="hair">
        <color indexed="40"/>
      </right>
      <top/>
      <bottom style="hair">
        <color indexed="40"/>
      </bottom>
      <diagonal/>
    </border>
    <border>
      <left style="double">
        <color indexed="40"/>
      </left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/>
      <top/>
      <bottom style="hair">
        <color indexed="40"/>
      </bottom>
      <diagonal/>
    </border>
    <border>
      <left style="thin">
        <color indexed="40"/>
      </left>
      <right style="double">
        <color indexed="40"/>
      </right>
      <top style="thin">
        <color indexed="40"/>
      </top>
      <bottom style="thin">
        <color indexed="40"/>
      </bottom>
      <diagonal/>
    </border>
    <border>
      <left style="double">
        <color indexed="40"/>
      </left>
      <right style="hair">
        <color indexed="40"/>
      </right>
      <top/>
      <bottom/>
      <diagonal/>
    </border>
    <border>
      <left style="hair">
        <color indexed="40"/>
      </left>
      <right style="hair">
        <color indexed="40"/>
      </right>
      <top/>
      <bottom/>
      <diagonal/>
    </border>
    <border>
      <left style="hair">
        <color indexed="40"/>
      </left>
      <right style="double">
        <color indexed="40"/>
      </right>
      <top style="thin">
        <color indexed="40"/>
      </top>
      <bottom/>
      <diagonal/>
    </border>
    <border>
      <left style="hair">
        <color indexed="40"/>
      </left>
      <right style="double">
        <color indexed="40"/>
      </right>
      <top/>
      <bottom style="hair">
        <color indexed="40"/>
      </bottom>
      <diagonal/>
    </border>
    <border>
      <left/>
      <right style="double">
        <color indexed="40"/>
      </right>
      <top style="thin">
        <color indexed="40"/>
      </top>
      <bottom/>
      <diagonal/>
    </border>
    <border>
      <left/>
      <right style="double">
        <color indexed="40"/>
      </right>
      <top/>
      <bottom style="hair">
        <color indexed="40"/>
      </bottom>
      <diagonal/>
    </border>
    <border>
      <left style="hair">
        <color indexed="40"/>
      </left>
      <right style="hair">
        <color indexed="40"/>
      </right>
      <top style="hair">
        <color indexed="40"/>
      </top>
      <bottom/>
      <diagonal/>
    </border>
    <border>
      <left style="double">
        <color indexed="40"/>
      </left>
      <right/>
      <top style="hair">
        <color indexed="40"/>
      </top>
      <bottom/>
      <diagonal/>
    </border>
    <border>
      <left style="double">
        <color indexed="40"/>
      </left>
      <right/>
      <top/>
      <bottom style="hair">
        <color indexed="4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 applyBorder="1" applyAlignment="1">
      <alignment horizontal="center" textRotation="90"/>
    </xf>
    <xf numFmtId="0" fontId="4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4" fillId="2" borderId="0" xfId="0" applyFont="1" applyFill="1" applyBorder="1"/>
    <xf numFmtId="0" fontId="4" fillId="2" borderId="0" xfId="0" applyFont="1" applyFill="1" applyBorder="1" applyAlignment="1"/>
    <xf numFmtId="164" fontId="4" fillId="2" borderId="0" xfId="0" applyNumberFormat="1" applyFont="1" applyFill="1" applyBorder="1" applyAlignment="1"/>
    <xf numFmtId="0" fontId="7" fillId="2" borderId="0" xfId="0" applyNumberFormat="1" applyFont="1" applyFill="1" applyAlignment="1">
      <alignment horizontal="left"/>
    </xf>
    <xf numFmtId="0" fontId="9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/>
    <xf numFmtId="9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/>
    <xf numFmtId="9" fontId="0" fillId="2" borderId="0" xfId="0" applyNumberFormat="1" applyFill="1"/>
    <xf numFmtId="1" fontId="8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9" fontId="4" fillId="2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wrapText="1"/>
    </xf>
    <xf numFmtId="9" fontId="4" fillId="2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 wrapText="1"/>
    </xf>
    <xf numFmtId="0" fontId="6" fillId="2" borderId="0" xfId="0" applyFont="1" applyFill="1" applyAlignment="1"/>
    <xf numFmtId="0" fontId="5" fillId="2" borderId="5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0" fontId="4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2" fillId="2" borderId="0" xfId="0" applyFont="1" applyFill="1"/>
    <xf numFmtId="0" fontId="8" fillId="2" borderId="2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9" fontId="4" fillId="2" borderId="0" xfId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13" fillId="2" borderId="0" xfId="0" applyFont="1" applyFill="1" applyAlignment="1"/>
    <xf numFmtId="0" fontId="14" fillId="2" borderId="0" xfId="0" applyFont="1" applyFill="1"/>
    <xf numFmtId="9" fontId="14" fillId="2" borderId="0" xfId="0" applyNumberFormat="1" applyFont="1" applyFill="1"/>
    <xf numFmtId="0" fontId="15" fillId="2" borderId="0" xfId="0" applyFont="1" applyFill="1"/>
    <xf numFmtId="0" fontId="15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/>
    <xf numFmtId="0" fontId="14" fillId="2" borderId="0" xfId="0" applyFont="1" applyFill="1" applyAlignment="1"/>
    <xf numFmtId="0" fontId="15" fillId="2" borderId="0" xfId="0" applyFont="1" applyFill="1" applyBorder="1" applyAlignment="1">
      <alignment horizontal="center"/>
    </xf>
    <xf numFmtId="9" fontId="14" fillId="2" borderId="0" xfId="0" applyNumberFormat="1" applyFont="1" applyFill="1" applyAlignment="1"/>
    <xf numFmtId="164" fontId="15" fillId="2" borderId="0" xfId="0" applyNumberFormat="1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vertical="center"/>
    </xf>
    <xf numFmtId="164" fontId="15" fillId="2" borderId="0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2" fontId="14" fillId="2" borderId="0" xfId="0" applyNumberFormat="1" applyFont="1" applyFill="1"/>
    <xf numFmtId="0" fontId="15" fillId="2" borderId="0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" fillId="2" borderId="0" xfId="0" applyFont="1" applyFill="1"/>
    <xf numFmtId="164" fontId="1" fillId="2" borderId="0" xfId="0" applyNumberFormat="1" applyFont="1" applyFill="1"/>
    <xf numFmtId="166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2" xfId="0" applyFont="1" applyFill="1" applyBorder="1" applyAlignment="1">
      <alignment horizontal="left" vertical="center"/>
    </xf>
    <xf numFmtId="9" fontId="1" fillId="2" borderId="4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165" fontId="1" fillId="2" borderId="2" xfId="1" applyNumberFormat="1" applyFont="1" applyFill="1" applyBorder="1" applyAlignment="1">
      <alignment horizontal="center" vertical="center"/>
    </xf>
    <xf numFmtId="9" fontId="1" fillId="2" borderId="0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/>
    <xf numFmtId="0" fontId="2" fillId="2" borderId="0" xfId="0" applyFont="1" applyFill="1"/>
    <xf numFmtId="9" fontId="1" fillId="2" borderId="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left"/>
      <protection locked="0"/>
    </xf>
    <xf numFmtId="166" fontId="7" fillId="3" borderId="8" xfId="0" applyNumberFormat="1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9" fontId="1" fillId="3" borderId="2" xfId="1" applyFont="1" applyFill="1" applyBorder="1" applyAlignment="1" applyProtection="1">
      <alignment horizontal="center" vertical="center"/>
      <protection locked="0"/>
    </xf>
    <xf numFmtId="9" fontId="4" fillId="3" borderId="2" xfId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9" fontId="1" fillId="3" borderId="9" xfId="0" applyNumberFormat="1" applyFont="1" applyFill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3" borderId="9" xfId="0" applyNumberFormat="1" applyFont="1" applyFill="1" applyBorder="1" applyAlignment="1" applyProtection="1">
      <alignment horizontal="center"/>
      <protection locked="0"/>
    </xf>
    <xf numFmtId="9" fontId="1" fillId="3" borderId="14" xfId="1" applyFont="1" applyFill="1" applyBorder="1" applyAlignment="1" applyProtection="1">
      <alignment horizontal="center" wrapText="1"/>
      <protection locked="0"/>
    </xf>
    <xf numFmtId="9" fontId="1" fillId="3" borderId="15" xfId="1" applyFont="1" applyFill="1" applyBorder="1" applyAlignment="1" applyProtection="1">
      <alignment horizontal="center" wrapText="1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9" fontId="1" fillId="3" borderId="13" xfId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9" fontId="4" fillId="3" borderId="7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9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 vertical="center" wrapText="1"/>
    </xf>
    <xf numFmtId="9" fontId="4" fillId="2" borderId="2" xfId="0" applyNumberFormat="1" applyFont="1" applyFill="1" applyBorder="1" applyAlignment="1" applyProtection="1">
      <alignment horizontal="center" vertical="center"/>
    </xf>
    <xf numFmtId="1" fontId="8" fillId="2" borderId="2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0" fillId="2" borderId="0" xfId="0" applyFill="1" applyProtection="1"/>
    <xf numFmtId="0" fontId="9" fillId="2" borderId="0" xfId="0" applyFont="1" applyFill="1" applyAlignment="1" applyProtection="1"/>
    <xf numFmtId="164" fontId="4" fillId="2" borderId="0" xfId="0" applyNumberFormat="1" applyFont="1" applyFill="1" applyProtection="1"/>
    <xf numFmtId="0" fontId="5" fillId="2" borderId="0" xfId="0" applyFont="1" applyFill="1" applyProtection="1"/>
    <xf numFmtId="166" fontId="7" fillId="2" borderId="0" xfId="0" applyNumberFormat="1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7" fillId="2" borderId="0" xfId="0" applyNumberFormat="1" applyFont="1" applyFill="1" applyAlignment="1" applyProtection="1">
      <alignment horizontal="left"/>
    </xf>
    <xf numFmtId="0" fontId="7" fillId="2" borderId="0" xfId="0" applyFont="1" applyFill="1" applyProtection="1"/>
    <xf numFmtId="0" fontId="7" fillId="2" borderId="2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9" fontId="7" fillId="2" borderId="2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164" fontId="7" fillId="2" borderId="2" xfId="0" applyNumberFormat="1" applyFont="1" applyFill="1" applyBorder="1" applyAlignment="1" applyProtection="1">
      <alignment horizontal="center" vertical="center"/>
    </xf>
    <xf numFmtId="1" fontId="7" fillId="2" borderId="2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165" fontId="7" fillId="2" borderId="2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left" vertical="center"/>
    </xf>
    <xf numFmtId="165" fontId="7" fillId="2" borderId="0" xfId="0" applyNumberFormat="1" applyFont="1" applyFill="1" applyProtection="1"/>
    <xf numFmtId="0" fontId="6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wrapText="1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right" textRotation="90"/>
    </xf>
    <xf numFmtId="0" fontId="5" fillId="2" borderId="10" xfId="0" applyFont="1" applyFill="1" applyBorder="1" applyAlignment="1" applyProtection="1">
      <alignment horizontal="right" textRotation="90"/>
    </xf>
    <xf numFmtId="0" fontId="1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right" textRotation="90"/>
    </xf>
    <xf numFmtId="0" fontId="5" fillId="2" borderId="10" xfId="0" applyFont="1" applyFill="1" applyBorder="1" applyAlignment="1">
      <alignment horizontal="right" textRotation="90"/>
    </xf>
  </cellXfs>
  <cellStyles count="2">
    <cellStyle name="Normal" xfId="0" builtinId="0"/>
    <cellStyle name="Percent" xfId="1" builtinId="5"/>
  </cellStyles>
  <dxfs count="16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 val="0"/>
        <i val="0"/>
        <strike val="0"/>
        <color rgb="FFC00000"/>
        <name val="Cambria"/>
        <scheme val="none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 val="0"/>
        <i val="0"/>
        <strike val="0"/>
        <color rgb="FFC00000"/>
        <name val="Cambria"/>
        <scheme val="none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 val="0"/>
        <i val="0"/>
        <strike val="0"/>
        <color rgb="FFC00000"/>
        <name val="Cambria"/>
        <scheme val="none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indexed="60"/>
      </font>
      <fill>
        <patternFill>
          <bgColor indexed="29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lor rgb="FFC00000"/>
        <name val="Cambria"/>
        <scheme val="none"/>
      </font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indexed="60"/>
      </font>
      <fill>
        <patternFill>
          <bgColor indexed="29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ont>
        <color indexed="60"/>
      </font>
      <fill>
        <patternFill>
          <bgColor indexed="2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strike val="0"/>
        <color rgb="FFC00000"/>
        <name val="Cambria"/>
        <scheme val="none"/>
      </font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das notas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0626755313179"/>
          <c:y val="0.15996782660231995"/>
          <c:w val="0.77808959342462014"/>
          <c:h val="0.60912505291677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1.º Per.'!$B$21</c:f>
              <c:strCache>
                <c:ptCount val="1"/>
                <c:pt idx="0">
                  <c:v>N.º de alunos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'Análise estatística 1.º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1.º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D-43E2-B831-C05F1487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41904"/>
        <c:axId val="355337984"/>
      </c:barChart>
      <c:catAx>
        <c:axId val="35534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37984"/>
        <c:crosses val="autoZero"/>
        <c:auto val="1"/>
        <c:lblAlgn val="ctr"/>
        <c:lblOffset val="100"/>
        <c:noMultiLvlLbl val="0"/>
      </c:catAx>
      <c:valAx>
        <c:axId val="3553379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4190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093785542432196"/>
          <c:y val="0.8969770190939873"/>
          <c:w val="0.27865512904636924"/>
          <c:h val="9.160625914127151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'Análise estatística 1.º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296E-4405-A920-392B84DC7DF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96E-4405-A920-392B84DC7D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1.º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1.º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6E-4405-A920-392B84DC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73953910211483"/>
          <c:y val="0.49124418658194036"/>
          <c:w val="0.28534938368306051"/>
          <c:h val="0.19298890270295166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das notas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0626755313179"/>
          <c:y val="0.15996782660231995"/>
          <c:w val="0.77808959342462014"/>
          <c:h val="0.60912505291677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2.º Per.'!$B$21</c:f>
              <c:strCache>
                <c:ptCount val="1"/>
                <c:pt idx="0">
                  <c:v>N.º de alunos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'Análise estatística 2.º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2.º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C-4A49-B3A1-A0EDD4CD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41120"/>
        <c:axId val="355338376"/>
      </c:barChart>
      <c:catAx>
        <c:axId val="35534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38376"/>
        <c:crosses val="autoZero"/>
        <c:auto val="1"/>
        <c:lblAlgn val="ctr"/>
        <c:lblOffset val="100"/>
        <c:noMultiLvlLbl val="0"/>
      </c:catAx>
      <c:valAx>
        <c:axId val="3553383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411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093785542432196"/>
          <c:y val="0.8969770190939873"/>
          <c:w val="0.27865512904636924"/>
          <c:h val="9.160625914127151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'Análise estatística 2.º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E37-4349-9135-7B355D481D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0E37-4349-9135-7B355D481D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2.º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2.º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7-4349-9135-7B355D48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73953910211483"/>
          <c:y val="0.49124418658194036"/>
          <c:w val="0.28534938368306051"/>
          <c:h val="0.19298890270295166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Comparação dos níveis dos alunos no 1.º e 2.º períodos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22159017272004E-2"/>
          <c:y val="0.15789527787581509"/>
          <c:w val="0.87804939560266348"/>
          <c:h val="0.57894935221132204"/>
        </c:manualLayout>
      </c:layout>
      <c:barChart>
        <c:barDir val="col"/>
        <c:grouping val="clustered"/>
        <c:varyColors val="0"/>
        <c:ser>
          <c:idx val="1"/>
          <c:order val="0"/>
          <c:tx>
            <c:v>1.º Período</c:v>
          </c:tx>
          <c:spPr>
            <a:solidFill>
              <a:srgbClr val="FFC000"/>
            </a:solidFill>
          </c:spPr>
          <c:invertIfNegative val="0"/>
          <c:cat>
            <c:numRef>
              <c:f>'Análise estatística 2.º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1.º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5-4666-9B2A-F6B74D1EB9A8}"/>
            </c:ext>
          </c:extLst>
        </c:ser>
        <c:ser>
          <c:idx val="0"/>
          <c:order val="1"/>
          <c:tx>
            <c:v>2.º Período</c:v>
          </c:tx>
          <c:spPr>
            <a:solidFill>
              <a:srgbClr val="00B0F0"/>
            </a:solidFill>
          </c:spPr>
          <c:invertIfNegative val="0"/>
          <c:cat>
            <c:numRef>
              <c:f>'Análise estatística 2.º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2.º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5-4666-9B2A-F6B74D1E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42296"/>
        <c:axId val="355338768"/>
      </c:barChart>
      <c:catAx>
        <c:axId val="355342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8340064225496165"/>
              <c:y val="0.8325591932587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38768"/>
        <c:crosses val="autoZero"/>
        <c:auto val="1"/>
        <c:lblAlgn val="ctr"/>
        <c:lblOffset val="100"/>
        <c:noMultiLvlLbl val="0"/>
      </c:catAx>
      <c:valAx>
        <c:axId val="355338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422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2.0058058645248143E-2"/>
          <c:y val="0.89476741723074094"/>
          <c:w val="0.4054572118313291"/>
          <c:h val="8.421347331583550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das notas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0626755313179"/>
          <c:y val="0.15996782660231995"/>
          <c:w val="0.77808959342462014"/>
          <c:h val="0.60912505291677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3.º Per.'!$B$21</c:f>
              <c:strCache>
                <c:ptCount val="1"/>
                <c:pt idx="0">
                  <c:v>N.º de alunos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'Análise estatística 3.º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3.º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D-4405-96BD-8189275C6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39552"/>
        <c:axId val="355344256"/>
      </c:barChart>
      <c:catAx>
        <c:axId val="35533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44256"/>
        <c:crosses val="autoZero"/>
        <c:auto val="1"/>
        <c:lblAlgn val="ctr"/>
        <c:lblOffset val="100"/>
        <c:noMultiLvlLbl val="0"/>
      </c:catAx>
      <c:valAx>
        <c:axId val="355344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3955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093785542432196"/>
          <c:y val="0.8969770190939873"/>
          <c:w val="0.27865512904636924"/>
          <c:h val="9.160625914127151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'Análise estatística 3.º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FB55-4881-85A4-A13DE1650D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FB55-4881-85A4-A13DE1650D1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3.º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3.º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55-4881-85A4-A13DE165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73953910211483"/>
          <c:y val="0.49124418658194036"/>
          <c:w val="0.28534938368306051"/>
          <c:h val="0.19298890270295166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Comparação dos níveis dos alunos nos 3 períodos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22159017272004E-2"/>
          <c:y val="0.15789527787581509"/>
          <c:w val="0.87804939560266348"/>
          <c:h val="0.57894935221132204"/>
        </c:manualLayout>
      </c:layout>
      <c:barChart>
        <c:barDir val="col"/>
        <c:grouping val="clustered"/>
        <c:varyColors val="0"/>
        <c:ser>
          <c:idx val="1"/>
          <c:order val="0"/>
          <c:tx>
            <c:v>1.º Período</c:v>
          </c:tx>
          <c:spPr>
            <a:solidFill>
              <a:srgbClr val="FFC000"/>
            </a:solidFill>
          </c:spPr>
          <c:invertIfNegative val="0"/>
          <c:cat>
            <c:numRef>
              <c:f>'Análise estatística 3.º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1.º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B-42DE-8139-7DBC619FDFD9}"/>
            </c:ext>
          </c:extLst>
        </c:ser>
        <c:ser>
          <c:idx val="0"/>
          <c:order val="1"/>
          <c:tx>
            <c:v>2.º Período</c:v>
          </c:tx>
          <c:spPr>
            <a:solidFill>
              <a:srgbClr val="00B0F0"/>
            </a:solidFill>
          </c:spPr>
          <c:invertIfNegative val="0"/>
          <c:cat>
            <c:numRef>
              <c:f>'Análise estatística 3.º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2.º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B-42DE-8139-7DBC619FDFD9}"/>
            </c:ext>
          </c:extLst>
        </c:ser>
        <c:ser>
          <c:idx val="2"/>
          <c:order val="2"/>
          <c:tx>
            <c:v>3.º Período</c:v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numRef>
              <c:f>'Análise estatística 3.º Per.'!$D$22:$D$26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3.º Per.'!$C$22:$C$26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EB-42DE-8139-7DBC619F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41512"/>
        <c:axId val="355339944"/>
      </c:barChart>
      <c:catAx>
        <c:axId val="355341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8340064225496165"/>
              <c:y val="0.8325591932587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39944"/>
        <c:crosses val="autoZero"/>
        <c:auto val="1"/>
        <c:lblAlgn val="ctr"/>
        <c:lblOffset val="100"/>
        <c:noMultiLvlLbl val="0"/>
      </c:catAx>
      <c:valAx>
        <c:axId val="355339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534151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2.0058058645248143E-2"/>
          <c:y val="0.89476741723074094"/>
          <c:w val="0.4054572118313291"/>
          <c:h val="8.421347331583550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771525</xdr:colOff>
      <xdr:row>2</xdr:row>
      <xdr:rowOff>171450</xdr:rowOff>
    </xdr:to>
    <xdr:pic>
      <xdr:nvPicPr>
        <xdr:cNvPr id="2326" name="Picture 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899159</xdr:colOff>
      <xdr:row>5</xdr:row>
      <xdr:rowOff>114301</xdr:rowOff>
    </xdr:from>
    <xdr:to>
      <xdr:col>11</xdr:col>
      <xdr:colOff>28606</xdr:colOff>
      <xdr:row>13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9234" y="1066801"/>
          <a:ext cx="5606447" cy="1590674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28575</xdr:rowOff>
    </xdr:from>
    <xdr:to>
      <xdr:col>12</xdr:col>
      <xdr:colOff>9525</xdr:colOff>
      <xdr:row>26</xdr:row>
      <xdr:rowOff>9525</xdr:rowOff>
    </xdr:to>
    <xdr:graphicFrame macro="">
      <xdr:nvGraphicFramePr>
        <xdr:cNvPr id="1394729" name="Chart 4">
          <a:extLst>
            <a:ext uri="{FF2B5EF4-FFF2-40B4-BE49-F238E27FC236}">
              <a16:creationId xmlns:a16="http://schemas.microsoft.com/office/drawing/2014/main" id="{00000000-0008-0000-0900-0000294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8</xdr:row>
      <xdr:rowOff>0</xdr:rowOff>
    </xdr:from>
    <xdr:to>
      <xdr:col>12</xdr:col>
      <xdr:colOff>9525</xdr:colOff>
      <xdr:row>15</xdr:row>
      <xdr:rowOff>161925</xdr:rowOff>
    </xdr:to>
    <xdr:graphicFrame macro="">
      <xdr:nvGraphicFramePr>
        <xdr:cNvPr id="1394730" name="Chart 5">
          <a:extLst>
            <a:ext uri="{FF2B5EF4-FFF2-40B4-BE49-F238E27FC236}">
              <a16:creationId xmlns:a16="http://schemas.microsoft.com/office/drawing/2014/main" id="{00000000-0008-0000-0900-00002A4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0</xdr:row>
      <xdr:rowOff>144780</xdr:rowOff>
    </xdr:from>
    <xdr:to>
      <xdr:col>12</xdr:col>
      <xdr:colOff>28576</xdr:colOff>
      <xdr:row>5</xdr:row>
      <xdr:rowOff>76235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57200" y="142875"/>
          <a:ext cx="66960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9</xdr:col>
      <xdr:colOff>190500</xdr:colOff>
      <xdr:row>44</xdr:row>
      <xdr:rowOff>133350</xdr:rowOff>
    </xdr:from>
    <xdr:to>
      <xdr:col>12</xdr:col>
      <xdr:colOff>47625</xdr:colOff>
      <xdr:row>47</xdr:row>
      <xdr:rowOff>47625</xdr:rowOff>
    </xdr:to>
    <xdr:pic>
      <xdr:nvPicPr>
        <xdr:cNvPr id="1394732" name="Picture 2">
          <a:extLst>
            <a:ext uri="{FF2B5EF4-FFF2-40B4-BE49-F238E27FC236}">
              <a16:creationId xmlns:a16="http://schemas.microsoft.com/office/drawing/2014/main" id="{00000000-0008-0000-0900-00002C48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782175"/>
          <a:ext cx="1504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27</xdr:row>
      <xdr:rowOff>85725</xdr:rowOff>
    </xdr:from>
    <xdr:to>
      <xdr:col>12</xdr:col>
      <xdr:colOff>38100</xdr:colOff>
      <xdr:row>42</xdr:row>
      <xdr:rowOff>85725</xdr:rowOff>
    </xdr:to>
    <xdr:graphicFrame macro="">
      <xdr:nvGraphicFramePr>
        <xdr:cNvPr id="1394733" name="Chart 5">
          <a:extLst>
            <a:ext uri="{FF2B5EF4-FFF2-40B4-BE49-F238E27FC236}">
              <a16:creationId xmlns:a16="http://schemas.microsoft.com/office/drawing/2014/main" id="{00000000-0008-0000-0900-00002D4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134710</xdr:colOff>
      <xdr:row>0</xdr:row>
      <xdr:rowOff>201386</xdr:rowOff>
    </xdr:from>
    <xdr:to>
      <xdr:col>12</xdr:col>
      <xdr:colOff>671942</xdr:colOff>
      <xdr:row>4</xdr:row>
      <xdr:rowOff>50948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4710" y="201386"/>
          <a:ext cx="9925050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25</xdr:col>
      <xdr:colOff>152400</xdr:colOff>
      <xdr:row>45</xdr:row>
      <xdr:rowOff>0</xdr:rowOff>
    </xdr:from>
    <xdr:to>
      <xdr:col>27</xdr:col>
      <xdr:colOff>0</xdr:colOff>
      <xdr:row>47</xdr:row>
      <xdr:rowOff>95251</xdr:rowOff>
    </xdr:to>
    <xdr:pic>
      <xdr:nvPicPr>
        <xdr:cNvPr id="4491" name="Picture 2">
          <a:extLst>
            <a:ext uri="{FF2B5EF4-FFF2-40B4-BE49-F238E27FC236}">
              <a16:creationId xmlns:a16="http://schemas.microsoft.com/office/drawing/2014/main" id="{00000000-0008-0000-0100-00008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5" y="8305800"/>
          <a:ext cx="1504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</xdr:colOff>
      <xdr:row>0</xdr:row>
      <xdr:rowOff>125730</xdr:rowOff>
    </xdr:from>
    <xdr:to>
      <xdr:col>6</xdr:col>
      <xdr:colOff>1125816</xdr:colOff>
      <xdr:row>5</xdr:row>
      <xdr:rowOff>68679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428625</xdr:colOff>
      <xdr:row>41</xdr:row>
      <xdr:rowOff>47625</xdr:rowOff>
    </xdr:from>
    <xdr:to>
      <xdr:col>6</xdr:col>
      <xdr:colOff>1143000</xdr:colOff>
      <xdr:row>43</xdr:row>
      <xdr:rowOff>114300</xdr:rowOff>
    </xdr:to>
    <xdr:pic>
      <xdr:nvPicPr>
        <xdr:cNvPr id="5138" name="Picture 2">
          <a:extLst>
            <a:ext uri="{FF2B5EF4-FFF2-40B4-BE49-F238E27FC236}">
              <a16:creationId xmlns:a16="http://schemas.microsoft.com/office/drawing/2014/main" id="{00000000-0008-0000-0200-00001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1258550"/>
          <a:ext cx="1476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28575</xdr:rowOff>
    </xdr:from>
    <xdr:to>
      <xdr:col>12</xdr:col>
      <xdr:colOff>9525</xdr:colOff>
      <xdr:row>26</xdr:row>
      <xdr:rowOff>9525</xdr:rowOff>
    </xdr:to>
    <xdr:graphicFrame macro="">
      <xdr:nvGraphicFramePr>
        <xdr:cNvPr id="6177" name="Chart 4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8</xdr:row>
      <xdr:rowOff>0</xdr:rowOff>
    </xdr:from>
    <xdr:to>
      <xdr:col>12</xdr:col>
      <xdr:colOff>9525</xdr:colOff>
      <xdr:row>15</xdr:row>
      <xdr:rowOff>161925</xdr:rowOff>
    </xdr:to>
    <xdr:graphicFrame macro="">
      <xdr:nvGraphicFramePr>
        <xdr:cNvPr id="6178" name="Chart 5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0</xdr:row>
      <xdr:rowOff>144780</xdr:rowOff>
    </xdr:from>
    <xdr:to>
      <xdr:col>12</xdr:col>
      <xdr:colOff>28576</xdr:colOff>
      <xdr:row>5</xdr:row>
      <xdr:rowOff>76235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57200" y="142875"/>
          <a:ext cx="66960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9</xdr:col>
      <xdr:colOff>180975</xdr:colOff>
      <xdr:row>27</xdr:row>
      <xdr:rowOff>114300</xdr:rowOff>
    </xdr:from>
    <xdr:to>
      <xdr:col>12</xdr:col>
      <xdr:colOff>28575</xdr:colOff>
      <xdr:row>30</xdr:row>
      <xdr:rowOff>19050</xdr:rowOff>
    </xdr:to>
    <xdr:pic>
      <xdr:nvPicPr>
        <xdr:cNvPr id="6180" name="Picture 2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686550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11</xdr:col>
      <xdr:colOff>727687</xdr:colOff>
      <xdr:row>4</xdr:row>
      <xdr:rowOff>76201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0" y="219076"/>
          <a:ext cx="9829800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24</xdr:col>
      <xdr:colOff>152400</xdr:colOff>
      <xdr:row>45</xdr:row>
      <xdr:rowOff>0</xdr:rowOff>
    </xdr:from>
    <xdr:to>
      <xdr:col>26</xdr:col>
      <xdr:colOff>0</xdr:colOff>
      <xdr:row>47</xdr:row>
      <xdr:rowOff>95250</xdr:rowOff>
    </xdr:to>
    <xdr:pic>
      <xdr:nvPicPr>
        <xdr:cNvPr id="1387603" name="Picture 2">
          <a:extLst>
            <a:ext uri="{FF2B5EF4-FFF2-40B4-BE49-F238E27FC236}">
              <a16:creationId xmlns:a16="http://schemas.microsoft.com/office/drawing/2014/main" id="{00000000-0008-0000-0400-0000532C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8667750"/>
          <a:ext cx="1504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</xdr:colOff>
      <xdr:row>0</xdr:row>
      <xdr:rowOff>125730</xdr:rowOff>
    </xdr:from>
    <xdr:to>
      <xdr:col>6</xdr:col>
      <xdr:colOff>1125816</xdr:colOff>
      <xdr:row>5</xdr:row>
      <xdr:rowOff>68679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361950</xdr:colOff>
      <xdr:row>42</xdr:row>
      <xdr:rowOff>76200</xdr:rowOff>
    </xdr:from>
    <xdr:to>
      <xdr:col>6</xdr:col>
      <xdr:colOff>1076325</xdr:colOff>
      <xdr:row>44</xdr:row>
      <xdr:rowOff>133350</xdr:rowOff>
    </xdr:to>
    <xdr:pic>
      <xdr:nvPicPr>
        <xdr:cNvPr id="1388562" name="Picture 2">
          <a:extLst>
            <a:ext uri="{FF2B5EF4-FFF2-40B4-BE49-F238E27FC236}">
              <a16:creationId xmlns:a16="http://schemas.microsoft.com/office/drawing/2014/main" id="{00000000-0008-0000-0500-0000123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1477625"/>
          <a:ext cx="1476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28575</xdr:rowOff>
    </xdr:from>
    <xdr:to>
      <xdr:col>12</xdr:col>
      <xdr:colOff>9525</xdr:colOff>
      <xdr:row>26</xdr:row>
      <xdr:rowOff>9525</xdr:rowOff>
    </xdr:to>
    <xdr:graphicFrame macro="">
      <xdr:nvGraphicFramePr>
        <xdr:cNvPr id="1389609" name="Chart 4">
          <a:extLst>
            <a:ext uri="{FF2B5EF4-FFF2-40B4-BE49-F238E27FC236}">
              <a16:creationId xmlns:a16="http://schemas.microsoft.com/office/drawing/2014/main" id="{00000000-0008-0000-0600-0000293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8</xdr:row>
      <xdr:rowOff>0</xdr:rowOff>
    </xdr:from>
    <xdr:to>
      <xdr:col>12</xdr:col>
      <xdr:colOff>9525</xdr:colOff>
      <xdr:row>15</xdr:row>
      <xdr:rowOff>161925</xdr:rowOff>
    </xdr:to>
    <xdr:graphicFrame macro="">
      <xdr:nvGraphicFramePr>
        <xdr:cNvPr id="1389610" name="Chart 5">
          <a:extLst>
            <a:ext uri="{FF2B5EF4-FFF2-40B4-BE49-F238E27FC236}">
              <a16:creationId xmlns:a16="http://schemas.microsoft.com/office/drawing/2014/main" id="{00000000-0008-0000-0600-00002A3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0</xdr:row>
      <xdr:rowOff>144780</xdr:rowOff>
    </xdr:from>
    <xdr:to>
      <xdr:col>12</xdr:col>
      <xdr:colOff>28576</xdr:colOff>
      <xdr:row>5</xdr:row>
      <xdr:rowOff>76235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57200" y="142875"/>
          <a:ext cx="66960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9</xdr:col>
      <xdr:colOff>190500</xdr:colOff>
      <xdr:row>44</xdr:row>
      <xdr:rowOff>133350</xdr:rowOff>
    </xdr:from>
    <xdr:to>
      <xdr:col>12</xdr:col>
      <xdr:colOff>47625</xdr:colOff>
      <xdr:row>47</xdr:row>
      <xdr:rowOff>47625</xdr:rowOff>
    </xdr:to>
    <xdr:pic>
      <xdr:nvPicPr>
        <xdr:cNvPr id="1389612" name="Picture 2">
          <a:extLst>
            <a:ext uri="{FF2B5EF4-FFF2-40B4-BE49-F238E27FC236}">
              <a16:creationId xmlns:a16="http://schemas.microsoft.com/office/drawing/2014/main" id="{00000000-0008-0000-0600-00002C34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782175"/>
          <a:ext cx="1504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27</xdr:row>
      <xdr:rowOff>85725</xdr:rowOff>
    </xdr:from>
    <xdr:to>
      <xdr:col>12</xdr:col>
      <xdr:colOff>38100</xdr:colOff>
      <xdr:row>42</xdr:row>
      <xdr:rowOff>85725</xdr:rowOff>
    </xdr:to>
    <xdr:graphicFrame macro="">
      <xdr:nvGraphicFramePr>
        <xdr:cNvPr id="1389613" name="Chart 5">
          <a:extLst>
            <a:ext uri="{FF2B5EF4-FFF2-40B4-BE49-F238E27FC236}">
              <a16:creationId xmlns:a16="http://schemas.microsoft.com/office/drawing/2014/main" id="{00000000-0008-0000-0600-00002D3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11</xdr:col>
      <xdr:colOff>727687</xdr:colOff>
      <xdr:row>4</xdr:row>
      <xdr:rowOff>76201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0" y="219076"/>
          <a:ext cx="9829800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24</xdr:col>
      <xdr:colOff>152400</xdr:colOff>
      <xdr:row>45</xdr:row>
      <xdr:rowOff>0</xdr:rowOff>
    </xdr:from>
    <xdr:to>
      <xdr:col>26</xdr:col>
      <xdr:colOff>0</xdr:colOff>
      <xdr:row>47</xdr:row>
      <xdr:rowOff>95250</xdr:rowOff>
    </xdr:to>
    <xdr:pic>
      <xdr:nvPicPr>
        <xdr:cNvPr id="1392721" name="Picture 2">
          <a:extLst>
            <a:ext uri="{FF2B5EF4-FFF2-40B4-BE49-F238E27FC236}">
              <a16:creationId xmlns:a16="http://schemas.microsoft.com/office/drawing/2014/main" id="{00000000-0008-0000-0700-0000514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" y="8667750"/>
          <a:ext cx="1504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</xdr:colOff>
      <xdr:row>0</xdr:row>
      <xdr:rowOff>125730</xdr:rowOff>
    </xdr:from>
    <xdr:to>
      <xdr:col>6</xdr:col>
      <xdr:colOff>1125816</xdr:colOff>
      <xdr:row>5</xdr:row>
      <xdr:rowOff>68679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361950</xdr:colOff>
      <xdr:row>42</xdr:row>
      <xdr:rowOff>19050</xdr:rowOff>
    </xdr:from>
    <xdr:to>
      <xdr:col>6</xdr:col>
      <xdr:colOff>1076325</xdr:colOff>
      <xdr:row>44</xdr:row>
      <xdr:rowOff>85725</xdr:rowOff>
    </xdr:to>
    <xdr:pic>
      <xdr:nvPicPr>
        <xdr:cNvPr id="1393682" name="Picture 2">
          <a:extLst>
            <a:ext uri="{FF2B5EF4-FFF2-40B4-BE49-F238E27FC236}">
              <a16:creationId xmlns:a16="http://schemas.microsoft.com/office/drawing/2014/main" id="{00000000-0008-0000-0800-00001244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1420475"/>
          <a:ext cx="1476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8" tint="-0.499984740745262"/>
    <pageSetUpPr fitToPage="1"/>
  </sheetPr>
  <dimension ref="A1:K54"/>
  <sheetViews>
    <sheetView tabSelected="1" zoomScale="115" zoomScaleNormal="115" zoomScaleSheetLayoutView="55" zoomScalePageLayoutView="85" workbookViewId="0">
      <selection activeCell="B7" sqref="B7"/>
    </sheetView>
  </sheetViews>
  <sheetFormatPr defaultRowHeight="12.75" x14ac:dyDescent="0.2"/>
  <cols>
    <col min="1" max="1" width="13.140625" style="1" customWidth="1"/>
    <col min="2" max="2" width="53" style="1" customWidth="1"/>
    <col min="3" max="3" width="14.7109375" style="1" customWidth="1"/>
    <col min="4" max="4" width="8.42578125" style="1" customWidth="1"/>
    <col min="5" max="6" width="14.140625" style="1" customWidth="1"/>
    <col min="7" max="16384" width="9.140625" style="1"/>
  </cols>
  <sheetData>
    <row r="1" spans="1:11" ht="15" x14ac:dyDescent="0.25">
      <c r="A1"/>
    </row>
    <row r="2" spans="1:11" ht="15" customHeight="1" x14ac:dyDescent="0.2">
      <c r="D2" s="8"/>
    </row>
    <row r="3" spans="1:11" ht="15" customHeight="1" x14ac:dyDescent="0.2">
      <c r="D3" s="8"/>
    </row>
    <row r="4" spans="1:11" ht="15" customHeight="1" x14ac:dyDescent="0.2">
      <c r="D4" s="8"/>
    </row>
    <row r="5" spans="1:11" ht="15" customHeight="1" x14ac:dyDescent="0.2">
      <c r="D5" s="8"/>
    </row>
    <row r="6" spans="1:11" ht="15" customHeight="1" x14ac:dyDescent="0.2">
      <c r="D6" s="8"/>
    </row>
    <row r="7" spans="1:11" ht="15.75" x14ac:dyDescent="0.25">
      <c r="A7" s="3" t="s">
        <v>3</v>
      </c>
      <c r="B7" s="113"/>
      <c r="D7" s="2" t="s">
        <v>44</v>
      </c>
      <c r="E7" s="84"/>
      <c r="F7" s="84"/>
      <c r="G7" s="84"/>
      <c r="H7" s="84"/>
      <c r="I7" s="84"/>
      <c r="J7" s="84"/>
      <c r="K7" s="84"/>
    </row>
    <row r="8" spans="1:11" ht="15" customHeight="1" x14ac:dyDescent="0.2">
      <c r="B8" s="6"/>
      <c r="D8" s="84"/>
      <c r="E8" s="84"/>
      <c r="F8" s="84"/>
      <c r="G8" s="84"/>
      <c r="H8" s="84"/>
      <c r="I8" s="84"/>
      <c r="J8" s="84"/>
      <c r="K8" s="84"/>
    </row>
    <row r="9" spans="1:11" ht="15.75" customHeight="1" x14ac:dyDescent="0.2">
      <c r="B9" s="5"/>
      <c r="D9" s="84" t="s">
        <v>59</v>
      </c>
      <c r="E9" s="84"/>
      <c r="F9" s="84"/>
      <c r="G9" s="84"/>
      <c r="H9" s="84"/>
      <c r="I9" s="84"/>
      <c r="J9" s="84"/>
      <c r="K9" s="84"/>
    </row>
    <row r="10" spans="1:11" ht="15.75" customHeight="1" x14ac:dyDescent="0.25">
      <c r="A10" s="3" t="s">
        <v>4</v>
      </c>
      <c r="B10" s="113"/>
      <c r="D10" s="84" t="s">
        <v>64</v>
      </c>
      <c r="E10" s="84"/>
      <c r="F10" s="84"/>
      <c r="G10" s="84"/>
      <c r="H10" s="84"/>
      <c r="I10" s="84"/>
      <c r="J10" s="84"/>
      <c r="K10" s="84"/>
    </row>
    <row r="11" spans="1:11" ht="15" customHeight="1" x14ac:dyDescent="0.2">
      <c r="B11" s="6"/>
      <c r="D11" s="84" t="s">
        <v>62</v>
      </c>
      <c r="E11" s="84"/>
      <c r="F11" s="84"/>
      <c r="G11" s="84"/>
      <c r="H11" s="84"/>
      <c r="I11" s="84"/>
      <c r="J11" s="84"/>
      <c r="K11" s="84"/>
    </row>
    <row r="12" spans="1:11" ht="15" customHeight="1" x14ac:dyDescent="0.2">
      <c r="B12" s="5"/>
      <c r="D12" s="84" t="s">
        <v>63</v>
      </c>
      <c r="E12" s="84"/>
      <c r="F12" s="84"/>
      <c r="G12" s="84"/>
      <c r="H12" s="84"/>
      <c r="I12" s="84"/>
      <c r="J12" s="84"/>
      <c r="K12" s="84"/>
    </row>
    <row r="13" spans="1:11" ht="18" customHeight="1" x14ac:dyDescent="0.25">
      <c r="A13" s="3" t="s">
        <v>5</v>
      </c>
      <c r="B13" s="114"/>
      <c r="D13" s="84" t="s">
        <v>61</v>
      </c>
      <c r="E13" s="84"/>
      <c r="F13" s="84"/>
      <c r="G13" s="84"/>
      <c r="H13" s="84"/>
      <c r="I13" s="84"/>
      <c r="J13" s="84"/>
      <c r="K13" s="84"/>
    </row>
    <row r="14" spans="1:11" ht="15" customHeight="1" x14ac:dyDescent="0.25">
      <c r="A14" s="3"/>
      <c r="B14" s="6"/>
      <c r="D14" s="8"/>
    </row>
    <row r="15" spans="1:11" ht="15" customHeight="1" x14ac:dyDescent="0.2">
      <c r="D15" s="8"/>
    </row>
    <row r="16" spans="1:11" ht="18" customHeight="1" x14ac:dyDescent="0.25">
      <c r="A16" s="3" t="s">
        <v>6</v>
      </c>
      <c r="B16" s="115"/>
      <c r="D16" s="8"/>
    </row>
    <row r="17" spans="1:7" ht="18" customHeight="1" x14ac:dyDescent="0.2">
      <c r="B17" s="5"/>
      <c r="D17" s="8"/>
    </row>
    <row r="18" spans="1:7" ht="18" customHeight="1" x14ac:dyDescent="0.2">
      <c r="B18" s="17"/>
      <c r="D18" s="8"/>
    </row>
    <row r="19" spans="1:7" ht="15.75" customHeight="1" x14ac:dyDescent="0.2">
      <c r="B19" s="17"/>
      <c r="D19" s="8"/>
    </row>
    <row r="20" spans="1:7" ht="15" customHeight="1" x14ac:dyDescent="0.25">
      <c r="A20" s="166" t="s">
        <v>35</v>
      </c>
      <c r="B20" s="166"/>
      <c r="D20" s="166" t="s">
        <v>36</v>
      </c>
      <c r="E20" s="166"/>
      <c r="F20" s="166"/>
    </row>
    <row r="21" spans="1:7" ht="15" customHeight="1" x14ac:dyDescent="0.2">
      <c r="D21" s="8"/>
    </row>
    <row r="22" spans="1:7" ht="15" customHeight="1" x14ac:dyDescent="0.25">
      <c r="A22" s="46" t="s">
        <v>0</v>
      </c>
      <c r="B22" s="31" t="s">
        <v>2</v>
      </c>
      <c r="D22" s="37"/>
      <c r="E22" s="167" t="s">
        <v>37</v>
      </c>
      <c r="F22" s="168"/>
      <c r="G22" s="2"/>
    </row>
    <row r="23" spans="1:7" ht="22.5" customHeight="1" x14ac:dyDescent="0.25">
      <c r="A23" s="46">
        <v>1</v>
      </c>
      <c r="B23" s="118"/>
      <c r="D23" s="38" t="s">
        <v>32</v>
      </c>
      <c r="E23" s="38" t="s">
        <v>38</v>
      </c>
      <c r="F23" s="38" t="s">
        <v>39</v>
      </c>
      <c r="G23" s="2"/>
    </row>
    <row r="24" spans="1:7" ht="22.5" customHeight="1" x14ac:dyDescent="0.2">
      <c r="A24" s="46">
        <v>2</v>
      </c>
      <c r="B24" s="118"/>
      <c r="D24" s="15">
        <v>1</v>
      </c>
      <c r="E24" s="24">
        <v>0</v>
      </c>
      <c r="F24" s="116"/>
    </row>
    <row r="25" spans="1:7" ht="22.5" customHeight="1" x14ac:dyDescent="0.2">
      <c r="A25" s="46">
        <v>3</v>
      </c>
      <c r="B25" s="118"/>
      <c r="D25" s="15">
        <v>2</v>
      </c>
      <c r="E25" s="30" t="str">
        <f>IF(F24&lt;&gt;"",F24+0.01,"")</f>
        <v/>
      </c>
      <c r="F25" s="117"/>
    </row>
    <row r="26" spans="1:7" ht="22.5" customHeight="1" x14ac:dyDescent="0.2">
      <c r="A26" s="46">
        <v>4</v>
      </c>
      <c r="B26" s="118"/>
      <c r="D26" s="15">
        <v>3</v>
      </c>
      <c r="E26" s="30" t="str">
        <f>IF(F25&lt;&gt;"",F25+0.01,"")</f>
        <v/>
      </c>
      <c r="F26" s="117"/>
    </row>
    <row r="27" spans="1:7" ht="22.5" customHeight="1" x14ac:dyDescent="0.2">
      <c r="A27" s="46">
        <v>5</v>
      </c>
      <c r="B27" s="118"/>
      <c r="D27" s="15">
        <v>4</v>
      </c>
      <c r="E27" s="30" t="str">
        <f>IF(F26&lt;&gt;"",F26+0.01,"")</f>
        <v/>
      </c>
      <c r="F27" s="117"/>
    </row>
    <row r="28" spans="1:7" ht="22.5" customHeight="1" x14ac:dyDescent="0.2">
      <c r="A28" s="46">
        <v>6</v>
      </c>
      <c r="B28" s="118"/>
      <c r="D28" s="15">
        <v>5</v>
      </c>
      <c r="E28" s="30" t="str">
        <f>IF(F27&lt;&gt;"",F27+0.01,"")</f>
        <v/>
      </c>
      <c r="F28" s="24">
        <v>1</v>
      </c>
    </row>
    <row r="29" spans="1:7" ht="22.5" customHeight="1" x14ac:dyDescent="0.2">
      <c r="A29" s="46">
        <v>7</v>
      </c>
      <c r="B29" s="118"/>
    </row>
    <row r="30" spans="1:7" ht="22.5" customHeight="1" x14ac:dyDescent="0.2">
      <c r="A30" s="46">
        <v>8</v>
      </c>
      <c r="B30" s="118"/>
    </row>
    <row r="31" spans="1:7" ht="22.5" customHeight="1" x14ac:dyDescent="0.2">
      <c r="A31" s="46">
        <v>9</v>
      </c>
      <c r="B31" s="118"/>
    </row>
    <row r="32" spans="1:7" ht="22.5" customHeight="1" x14ac:dyDescent="0.2">
      <c r="A32" s="46">
        <v>10</v>
      </c>
      <c r="B32" s="118"/>
    </row>
    <row r="33" spans="1:2" ht="22.5" customHeight="1" x14ac:dyDescent="0.2">
      <c r="A33" s="46">
        <v>11</v>
      </c>
      <c r="B33" s="118"/>
    </row>
    <row r="34" spans="1:2" ht="22.5" customHeight="1" x14ac:dyDescent="0.2">
      <c r="A34" s="46">
        <v>12</v>
      </c>
      <c r="B34" s="118"/>
    </row>
    <row r="35" spans="1:2" ht="22.5" customHeight="1" x14ac:dyDescent="0.2">
      <c r="A35" s="46">
        <v>13</v>
      </c>
      <c r="B35" s="118"/>
    </row>
    <row r="36" spans="1:2" ht="22.5" customHeight="1" x14ac:dyDescent="0.2">
      <c r="A36" s="46">
        <v>14</v>
      </c>
      <c r="B36" s="118"/>
    </row>
    <row r="37" spans="1:2" ht="22.5" customHeight="1" x14ac:dyDescent="0.2">
      <c r="A37" s="46">
        <v>15</v>
      </c>
      <c r="B37" s="118"/>
    </row>
    <row r="38" spans="1:2" ht="22.5" customHeight="1" x14ac:dyDescent="0.2">
      <c r="A38" s="46">
        <v>16</v>
      </c>
      <c r="B38" s="118"/>
    </row>
    <row r="39" spans="1:2" ht="22.5" customHeight="1" x14ac:dyDescent="0.2">
      <c r="A39" s="46">
        <v>17</v>
      </c>
      <c r="B39" s="118"/>
    </row>
    <row r="40" spans="1:2" ht="22.5" customHeight="1" x14ac:dyDescent="0.2">
      <c r="A40" s="46">
        <v>18</v>
      </c>
      <c r="B40" s="118"/>
    </row>
    <row r="41" spans="1:2" ht="22.5" customHeight="1" x14ac:dyDescent="0.2">
      <c r="A41" s="46">
        <v>19</v>
      </c>
      <c r="B41" s="118"/>
    </row>
    <row r="42" spans="1:2" ht="22.5" customHeight="1" x14ac:dyDescent="0.2">
      <c r="A42" s="46">
        <v>20</v>
      </c>
      <c r="B42" s="118"/>
    </row>
    <row r="43" spans="1:2" ht="22.5" customHeight="1" x14ac:dyDescent="0.2">
      <c r="A43" s="46">
        <v>21</v>
      </c>
      <c r="B43" s="118"/>
    </row>
    <row r="44" spans="1:2" ht="22.5" customHeight="1" x14ac:dyDescent="0.2">
      <c r="A44" s="46">
        <v>22</v>
      </c>
      <c r="B44" s="118"/>
    </row>
    <row r="45" spans="1:2" ht="22.5" customHeight="1" x14ac:dyDescent="0.2">
      <c r="A45" s="46">
        <v>23</v>
      </c>
      <c r="B45" s="118"/>
    </row>
    <row r="46" spans="1:2" ht="22.5" customHeight="1" x14ac:dyDescent="0.2">
      <c r="A46" s="46">
        <v>24</v>
      </c>
      <c r="B46" s="118"/>
    </row>
    <row r="47" spans="1:2" ht="22.5" customHeight="1" x14ac:dyDescent="0.2">
      <c r="A47" s="46">
        <v>25</v>
      </c>
      <c r="B47" s="118"/>
    </row>
    <row r="48" spans="1:2" ht="22.5" customHeight="1" x14ac:dyDescent="0.2">
      <c r="A48" s="46">
        <v>26</v>
      </c>
      <c r="B48" s="118"/>
    </row>
    <row r="49" spans="1:2" ht="22.5" customHeight="1" x14ac:dyDescent="0.2">
      <c r="A49" s="46">
        <v>27</v>
      </c>
      <c r="B49" s="118"/>
    </row>
    <row r="50" spans="1:2" ht="22.5" customHeight="1" x14ac:dyDescent="0.2">
      <c r="A50" s="46">
        <v>28</v>
      </c>
      <c r="B50" s="118"/>
    </row>
    <row r="51" spans="1:2" ht="22.5" customHeight="1" x14ac:dyDescent="0.2">
      <c r="A51" s="46">
        <v>29</v>
      </c>
      <c r="B51" s="118"/>
    </row>
    <row r="52" spans="1:2" ht="22.5" customHeight="1" x14ac:dyDescent="0.2">
      <c r="A52" s="46">
        <v>30</v>
      </c>
      <c r="B52" s="118"/>
    </row>
    <row r="53" spans="1:2" ht="22.5" customHeight="1" x14ac:dyDescent="0.2">
      <c r="A53" s="46">
        <v>31</v>
      </c>
      <c r="B53" s="118"/>
    </row>
    <row r="54" spans="1:2" ht="22.5" customHeight="1" x14ac:dyDescent="0.2">
      <c r="A54" s="46">
        <v>32</v>
      </c>
      <c r="B54" s="118"/>
    </row>
  </sheetData>
  <sheetProtection selectLockedCells="1"/>
  <mergeCells count="3">
    <mergeCell ref="A20:B20"/>
    <mergeCell ref="D20:F20"/>
    <mergeCell ref="E22:F22"/>
  </mergeCells>
  <phoneticPr fontId="16" type="noConversion"/>
  <conditionalFormatting sqref="B7">
    <cfRule type="expression" dxfId="163" priority="57" stopIfTrue="1">
      <formula>$B$7&lt;&gt;""</formula>
    </cfRule>
  </conditionalFormatting>
  <conditionalFormatting sqref="B10">
    <cfRule type="expression" dxfId="162" priority="56" stopIfTrue="1">
      <formula>$B$10&lt;&gt;""</formula>
    </cfRule>
  </conditionalFormatting>
  <conditionalFormatting sqref="B13">
    <cfRule type="expression" dxfId="161" priority="53" stopIfTrue="1">
      <formula>$B$13&lt;&gt;""</formula>
    </cfRule>
  </conditionalFormatting>
  <conditionalFormatting sqref="B16">
    <cfRule type="expression" dxfId="160" priority="52" stopIfTrue="1">
      <formula>$B$16&lt;&gt;""</formula>
    </cfRule>
  </conditionalFormatting>
  <conditionalFormatting sqref="B23:B52">
    <cfRule type="expression" dxfId="159" priority="4" stopIfTrue="1">
      <formula>$B23&lt;&gt;""</formula>
    </cfRule>
  </conditionalFormatting>
  <conditionalFormatting sqref="F24:F27">
    <cfRule type="expression" dxfId="158" priority="3" stopIfTrue="1">
      <formula>$F24&lt;&gt;""</formula>
    </cfRule>
  </conditionalFormatting>
  <conditionalFormatting sqref="B53">
    <cfRule type="expression" dxfId="157" priority="2" stopIfTrue="1">
      <formula>$B53&lt;&gt;""</formula>
    </cfRule>
  </conditionalFormatting>
  <conditionalFormatting sqref="B54">
    <cfRule type="expression" dxfId="156" priority="1" stopIfTrue="1">
      <formula>$B54&lt;&gt;""</formula>
    </cfRule>
  </conditionalFormatting>
  <pageMargins left="0.7" right="0.7" top="0.52" bottom="0.49" header="0.3" footer="0.3"/>
  <pageSetup paperSize="9" scale="51" orientation="landscape" r:id="rId1"/>
  <headerFooter>
    <oddFooter>&amp;L&amp;"Arial,Normal"&amp;8&amp;D&amp;C&amp;"Arial,Normal"&amp;8&amp;F&amp;R&amp;"Arial,Normal"&amp;8REGCD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39997558519241921"/>
    <pageSetUpPr fitToPage="1"/>
  </sheetPr>
  <dimension ref="B1:N26"/>
  <sheetViews>
    <sheetView zoomScaleNormal="100" workbookViewId="0">
      <selection activeCell="C22" sqref="C22:C26"/>
    </sheetView>
  </sheetViews>
  <sheetFormatPr defaultRowHeight="14.25" x14ac:dyDescent="0.2"/>
  <cols>
    <col min="1" max="1" width="6.5703125" style="7" customWidth="1"/>
    <col min="2" max="2" width="3.85546875" style="7" customWidth="1"/>
    <col min="3" max="3" width="7.28515625" style="7" customWidth="1"/>
    <col min="4" max="4" width="16.28515625" style="7" customWidth="1"/>
    <col min="5" max="5" width="11.28515625" style="7" customWidth="1"/>
    <col min="6" max="6" width="10.5703125" style="7" customWidth="1"/>
    <col min="7" max="7" width="9.140625" style="7"/>
    <col min="8" max="8" width="6.140625" style="7" customWidth="1"/>
    <col min="9" max="11" width="9.140625" style="7"/>
    <col min="12" max="12" width="6.42578125" style="7" customWidth="1"/>
    <col min="13" max="13" width="7.28515625" style="7" customWidth="1"/>
    <col min="14" max="16384" width="9.140625" style="7"/>
  </cols>
  <sheetData>
    <row r="1" spans="2:14" s="9" customFormat="1" ht="15" x14ac:dyDescent="0.25">
      <c r="B1" s="84"/>
    </row>
    <row r="2" spans="2:14" s="9" customFormat="1" ht="18" x14ac:dyDescent="0.25">
      <c r="B2" s="84"/>
      <c r="C2" s="21" t="str">
        <f>IF(Dados!$B$7&lt;&gt;"",Dados!$B$7,"")</f>
        <v/>
      </c>
      <c r="D2" s="21"/>
      <c r="E2" s="21"/>
      <c r="F2" s="21"/>
      <c r="G2" s="21"/>
      <c r="H2" s="84"/>
      <c r="I2" s="84"/>
      <c r="J2" s="84"/>
      <c r="K2" s="84"/>
      <c r="L2" s="84"/>
      <c r="M2" s="84"/>
      <c r="N2" s="84"/>
    </row>
    <row r="3" spans="2:14" s="9" customFormat="1" ht="15" x14ac:dyDescent="0.25">
      <c r="B3" s="84"/>
      <c r="C3" s="85"/>
      <c r="D3" s="84"/>
      <c r="E3" s="84"/>
      <c r="F3" s="84"/>
      <c r="G3" s="84"/>
      <c r="H3" s="2"/>
      <c r="I3" s="84"/>
      <c r="J3" s="84"/>
      <c r="K3" s="84"/>
      <c r="L3" s="84"/>
      <c r="M3" s="84"/>
      <c r="N3" s="84"/>
    </row>
    <row r="4" spans="2:14" s="9" customFormat="1" ht="15" x14ac:dyDescent="0.25">
      <c r="B4" s="84"/>
      <c r="C4" s="2" t="s">
        <v>19</v>
      </c>
      <c r="D4" s="50" t="str">
        <f>IF(Dados!$B$13&lt;&gt;"",Dados!$B$13,"")</f>
        <v/>
      </c>
      <c r="E4" s="2" t="s">
        <v>20</v>
      </c>
      <c r="F4" s="5" t="str">
        <f>IF(Dados!$B$10&lt;&gt;"",Dados!$B$10,"")</f>
        <v/>
      </c>
      <c r="H4" s="5"/>
      <c r="I4" s="2"/>
      <c r="J4" s="88"/>
      <c r="L4" s="84"/>
      <c r="N4" s="84"/>
    </row>
    <row r="5" spans="2:14" s="9" customFormat="1" ht="15" x14ac:dyDescent="0.25">
      <c r="B5" s="84"/>
      <c r="C5" s="2" t="s">
        <v>6</v>
      </c>
      <c r="D5" s="20" t="str">
        <f>IF(Dados!$B$16&lt;&gt;"",Dados!$B$16,"")</f>
        <v/>
      </c>
      <c r="E5" s="2" t="s">
        <v>21</v>
      </c>
      <c r="F5" s="50">
        <v>3</v>
      </c>
      <c r="H5" s="5"/>
      <c r="I5" s="84"/>
    </row>
    <row r="6" spans="2:14" s="9" customFormat="1" ht="15" x14ac:dyDescent="0.25"/>
    <row r="7" spans="2:14" ht="5.2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14" ht="5.25" customHeight="1" x14ac:dyDescent="0.2"/>
    <row r="9" spans="2:14" ht="27.75" customHeight="1" x14ac:dyDescent="0.2">
      <c r="B9" s="195" t="s">
        <v>28</v>
      </c>
      <c r="C9" s="196"/>
      <c r="D9" s="197"/>
      <c r="E9" s="51">
        <f>COUNTA(Dados!$B$23:$B$54)</f>
        <v>0</v>
      </c>
    </row>
    <row r="10" spans="2:14" s="22" customFormat="1" ht="24.75" customHeight="1" x14ac:dyDescent="0.25">
      <c r="B10" s="195" t="s">
        <v>48</v>
      </c>
      <c r="C10" s="196"/>
      <c r="D10" s="197"/>
      <c r="E10" s="51">
        <f>'3.º Per.'!C44</f>
        <v>0</v>
      </c>
    </row>
    <row r="11" spans="2:14" s="22" customFormat="1" ht="24.75" customHeight="1" x14ac:dyDescent="0.25">
      <c r="B11" s="195" t="s">
        <v>49</v>
      </c>
      <c r="C11" s="196"/>
      <c r="D11" s="197"/>
      <c r="E11" s="51">
        <f>E9-E10</f>
        <v>0</v>
      </c>
    </row>
    <row r="12" spans="2:14" s="22" customFormat="1" ht="24.75" customHeight="1" x14ac:dyDescent="0.25"/>
    <row r="13" spans="2:14" ht="18.75" customHeight="1" x14ac:dyDescent="0.2">
      <c r="B13" s="198" t="s">
        <v>29</v>
      </c>
      <c r="C13" s="195" t="s">
        <v>51</v>
      </c>
      <c r="D13" s="197"/>
      <c r="E13" s="61" t="str">
        <f>IF(ISERROR(AVERAGE('3.º Per.'!Y10:Y41)),"",AVERAGE('3.º Per.'!Y10:Y41))</f>
        <v/>
      </c>
    </row>
    <row r="14" spans="2:14" ht="18.75" customHeight="1" x14ac:dyDescent="0.2">
      <c r="B14" s="199"/>
      <c r="C14" s="59" t="s">
        <v>25</v>
      </c>
      <c r="D14" s="32"/>
      <c r="E14" s="60" t="str">
        <f>IF(ISERROR(AVERAGE('3.º Per.'!Z10:Z39)),"",AVERAGE('3.º Per.'!Z10:Z39))</f>
        <v/>
      </c>
    </row>
    <row r="15" spans="2:14" ht="18.75" customHeight="1" x14ac:dyDescent="0.2">
      <c r="B15" s="195" t="s">
        <v>30</v>
      </c>
      <c r="C15" s="196"/>
      <c r="D15" s="197"/>
      <c r="E15" s="56">
        <f>MAX('3.º Per.'!Z10:Z39)</f>
        <v>0</v>
      </c>
    </row>
    <row r="16" spans="2:14" ht="18.75" customHeight="1" x14ac:dyDescent="0.2">
      <c r="B16" s="195" t="s">
        <v>31</v>
      </c>
      <c r="C16" s="196"/>
      <c r="D16" s="197"/>
      <c r="E16" s="56">
        <f>MIN('3.º Per.'!Z10:Z41)</f>
        <v>0</v>
      </c>
    </row>
    <row r="17" spans="2:5" ht="24.75" customHeight="1" x14ac:dyDescent="0.2"/>
    <row r="18" spans="2:5" ht="24.75" customHeight="1" x14ac:dyDescent="0.2">
      <c r="B18" s="39" t="s">
        <v>41</v>
      </c>
      <c r="C18" s="40"/>
      <c r="D18" s="62"/>
      <c r="E18" s="57" t="str">
        <f>IF(ISERROR(E10/E9),"",E10/E9)</f>
        <v/>
      </c>
    </row>
    <row r="19" spans="2:5" ht="26.25" customHeight="1" x14ac:dyDescent="0.2">
      <c r="B19" s="39" t="s">
        <v>40</v>
      </c>
      <c r="C19" s="40"/>
      <c r="D19" s="62"/>
      <c r="E19" s="57" t="str">
        <f>IF(ISERROR(E11/E9),"",E11/E9)</f>
        <v/>
      </c>
    </row>
    <row r="20" spans="2:5" ht="21.75" customHeight="1" x14ac:dyDescent="0.2"/>
    <row r="21" spans="2:5" ht="27.75" customHeight="1" x14ac:dyDescent="0.2">
      <c r="B21" s="193" t="s">
        <v>28</v>
      </c>
      <c r="C21" s="194"/>
      <c r="D21" s="52" t="s">
        <v>32</v>
      </c>
      <c r="E21" s="52" t="s">
        <v>33</v>
      </c>
    </row>
    <row r="22" spans="2:5" ht="19.5" customHeight="1" x14ac:dyDescent="0.2">
      <c r="B22" s="63"/>
      <c r="C22" s="64">
        <f>COUNTIF('3.º Per.'!$AC$10:$AC$41,D22)</f>
        <v>0</v>
      </c>
      <c r="D22" s="51">
        <v>1</v>
      </c>
      <c r="E22" s="57" t="str">
        <f>IF(ISERROR(C22/$E$9),"",C22/$E$9)</f>
        <v/>
      </c>
    </row>
    <row r="23" spans="2:5" ht="19.5" customHeight="1" x14ac:dyDescent="0.2">
      <c r="B23" s="63"/>
      <c r="C23" s="64">
        <f>COUNTIF('3.º Per.'!$AC$10:$AC$41,D23)</f>
        <v>0</v>
      </c>
      <c r="D23" s="51">
        <v>2</v>
      </c>
      <c r="E23" s="57" t="str">
        <f t="shared" ref="E23:E26" si="0">IF(ISERROR(C23/$E$9),"",C23/$E$9)</f>
        <v/>
      </c>
    </row>
    <row r="24" spans="2:5" ht="19.5" customHeight="1" x14ac:dyDescent="0.2">
      <c r="B24" s="63"/>
      <c r="C24" s="64">
        <f>COUNTIF('3.º Per.'!$AC$10:$AC$41,D24)</f>
        <v>0</v>
      </c>
      <c r="D24" s="51">
        <v>3</v>
      </c>
      <c r="E24" s="57" t="str">
        <f t="shared" si="0"/>
        <v/>
      </c>
    </row>
    <row r="25" spans="2:5" ht="19.5" customHeight="1" x14ac:dyDescent="0.2">
      <c r="B25" s="63"/>
      <c r="C25" s="64">
        <f>COUNTIF('3.º Per.'!$AC$10:$AC$41,D25)</f>
        <v>0</v>
      </c>
      <c r="D25" s="51">
        <v>4</v>
      </c>
      <c r="E25" s="57" t="str">
        <f t="shared" si="0"/>
        <v/>
      </c>
    </row>
    <row r="26" spans="2:5" ht="19.5" customHeight="1" x14ac:dyDescent="0.2">
      <c r="B26" s="63"/>
      <c r="C26" s="64">
        <f>COUNTIF('3.º Per.'!$AC$10:$AC$41,D26)</f>
        <v>0</v>
      </c>
      <c r="D26" s="51">
        <v>5</v>
      </c>
      <c r="E26" s="57" t="str">
        <f t="shared" si="0"/>
        <v/>
      </c>
    </row>
  </sheetData>
  <sheetProtection selectLockedCells="1"/>
  <mergeCells count="8">
    <mergeCell ref="B21:C21"/>
    <mergeCell ref="B16:D16"/>
    <mergeCell ref="B9:D9"/>
    <mergeCell ref="B10:D10"/>
    <mergeCell ref="B11:D11"/>
    <mergeCell ref="C13:D13"/>
    <mergeCell ref="B13:B14"/>
    <mergeCell ref="B15:D15"/>
  </mergeCells>
  <phoneticPr fontId="16" type="noConversion"/>
  <pageMargins left="0.70866141732283472" right="0.70866141732283472" top="0.64" bottom="0.54" header="0.31496062992125984" footer="0.31496062992125984"/>
  <pageSetup paperSize="9" scale="72" orientation="portrait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8" tint="0.79998168889431442"/>
  </sheetPr>
  <dimension ref="B1:AR51"/>
  <sheetViews>
    <sheetView topLeftCell="A5" zoomScale="70" zoomScaleNormal="70" zoomScaleSheetLayoutView="25" zoomScalePageLayoutView="70" workbookViewId="0">
      <selection activeCell="K7" sqref="K7"/>
    </sheetView>
  </sheetViews>
  <sheetFormatPr defaultRowHeight="14.25" x14ac:dyDescent="0.2"/>
  <cols>
    <col min="1" max="1" width="2.42578125" style="7" customWidth="1"/>
    <col min="2" max="2" width="5.42578125" style="4" customWidth="1"/>
    <col min="3" max="3" width="32.7109375" style="1" customWidth="1"/>
    <col min="4" max="4" width="11.5703125" style="1" customWidth="1"/>
    <col min="5" max="5" width="12" style="1" customWidth="1"/>
    <col min="6" max="6" width="13.28515625" style="16" bestFit="1" customWidth="1"/>
    <col min="7" max="7" width="15.7109375" style="1" bestFit="1" customWidth="1"/>
    <col min="8" max="8" width="12.42578125" style="1" bestFit="1" customWidth="1"/>
    <col min="9" max="10" width="9.85546875" style="1" customWidth="1"/>
    <col min="11" max="11" width="6.7109375" style="1" bestFit="1" customWidth="1"/>
    <col min="12" max="12" width="8.140625" style="1" customWidth="1"/>
    <col min="13" max="13" width="12.28515625" style="1" customWidth="1"/>
    <col min="14" max="14" width="8.140625" style="1" customWidth="1"/>
    <col min="15" max="15" width="8.7109375" style="1" customWidth="1"/>
    <col min="16" max="17" width="9.140625" style="1"/>
    <col min="18" max="18" width="7.28515625" style="1" bestFit="1" customWidth="1"/>
    <col min="19" max="20" width="7.7109375" style="1" customWidth="1"/>
    <col min="21" max="21" width="7.85546875" style="1" customWidth="1"/>
    <col min="22" max="23" width="9" style="1" customWidth="1"/>
    <col min="24" max="24" width="10.7109375" style="1" customWidth="1"/>
    <col min="25" max="26" width="13.5703125" style="1" customWidth="1"/>
    <col min="27" max="27" width="11.28515625" style="1" customWidth="1"/>
    <col min="28" max="30" width="4.7109375" style="68" customWidth="1"/>
    <col min="31" max="35" width="9.140625" style="66"/>
    <col min="36" max="36" width="0" style="66" hidden="1" customWidth="1"/>
    <col min="37" max="44" width="9.140625" style="66"/>
    <col min="45" max="16384" width="9.140625" style="7"/>
  </cols>
  <sheetData>
    <row r="1" spans="2:44" ht="30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21"/>
      <c r="L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65"/>
      <c r="AC1" s="65"/>
      <c r="AD1" s="65"/>
      <c r="AF1" s="67"/>
    </row>
    <row r="2" spans="2:44" ht="15.75" customHeight="1" x14ac:dyDescent="0.25">
      <c r="B2" s="36" t="str">
        <f>IF(Dados!$B$7&lt;&gt;"",Dados!$B$7,"")</f>
        <v/>
      </c>
      <c r="C2" s="21"/>
      <c r="D2" s="21"/>
      <c r="E2" s="21"/>
      <c r="F2" s="21"/>
    </row>
    <row r="3" spans="2:44" ht="6.75" customHeight="1" x14ac:dyDescent="0.25">
      <c r="B3" s="16"/>
      <c r="F3" s="1"/>
      <c r="G3" s="2"/>
    </row>
    <row r="4" spans="2:44" ht="18.75" customHeight="1" x14ac:dyDescent="0.2">
      <c r="B4" s="42" t="s">
        <v>19</v>
      </c>
      <c r="C4" s="47" t="str">
        <f>IF(Dados!$B$13&lt;&gt;"",Dados!$B$13,"")</f>
        <v/>
      </c>
      <c r="D4" s="44" t="s">
        <v>6</v>
      </c>
      <c r="E4" s="43" t="str">
        <f>IF(Dados!$B$16&lt;&gt;"",Dados!$B$16,"")</f>
        <v/>
      </c>
      <c r="F4" s="44" t="s">
        <v>21</v>
      </c>
      <c r="G4" s="47">
        <v>1</v>
      </c>
      <c r="J4" s="42" t="s">
        <v>20</v>
      </c>
      <c r="K4" s="4" t="str">
        <f>IF(Dados!$B$10&lt;&gt;"",Dados!$B$10,"")</f>
        <v/>
      </c>
    </row>
    <row r="5" spans="2:44" ht="18.75" customHeight="1" x14ac:dyDescent="0.2"/>
    <row r="6" spans="2:44" ht="5.25" customHeight="1" x14ac:dyDescent="0.2">
      <c r="B6" s="169"/>
      <c r="C6" s="169"/>
      <c r="E6" s="1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69"/>
      <c r="AC6" s="69"/>
      <c r="AD6" s="69"/>
    </row>
    <row r="7" spans="2:44" s="23" customFormat="1" ht="20.25" customHeight="1" x14ac:dyDescent="0.2">
      <c r="B7" s="18"/>
      <c r="C7" s="18"/>
      <c r="D7" s="8"/>
      <c r="E7" s="171" t="s">
        <v>9</v>
      </c>
      <c r="F7" s="172"/>
      <c r="G7" s="172"/>
      <c r="H7" s="172"/>
      <c r="I7" s="173" t="s">
        <v>56</v>
      </c>
      <c r="J7" s="173"/>
      <c r="K7" s="126"/>
      <c r="L7" s="171" t="s">
        <v>10</v>
      </c>
      <c r="M7" s="172"/>
      <c r="N7" s="172"/>
      <c r="O7" s="172"/>
      <c r="P7" s="173" t="s">
        <v>56</v>
      </c>
      <c r="Q7" s="173"/>
      <c r="R7" s="126"/>
      <c r="S7" s="171" t="s">
        <v>13</v>
      </c>
      <c r="T7" s="172"/>
      <c r="U7" s="172"/>
      <c r="V7" s="173" t="s">
        <v>56</v>
      </c>
      <c r="W7" s="173"/>
      <c r="X7" s="126"/>
      <c r="Y7" s="180" t="s">
        <v>24</v>
      </c>
      <c r="Z7" s="181"/>
      <c r="AA7" s="182"/>
      <c r="AB7" s="70"/>
      <c r="AC7" s="170"/>
      <c r="AD7" s="170"/>
      <c r="AE7" s="71"/>
      <c r="AF7" s="71"/>
      <c r="AG7" s="71"/>
      <c r="AH7" s="71"/>
      <c r="AI7" s="71"/>
      <c r="AJ7" s="71" t="s">
        <v>43</v>
      </c>
      <c r="AK7" s="71"/>
      <c r="AL7" s="71"/>
      <c r="AM7" s="71"/>
      <c r="AN7" s="71"/>
      <c r="AO7" s="71"/>
      <c r="AP7" s="71"/>
      <c r="AQ7" s="71"/>
      <c r="AR7" s="71"/>
    </row>
    <row r="8" spans="2:44" s="23" customFormat="1" ht="21.75" customHeight="1" x14ac:dyDescent="0.2">
      <c r="B8" s="18"/>
      <c r="C8" s="18"/>
      <c r="D8" s="35" t="s">
        <v>56</v>
      </c>
      <c r="E8" s="123"/>
      <c r="F8" s="124"/>
      <c r="G8" s="124"/>
      <c r="H8" s="124"/>
      <c r="I8" s="124"/>
      <c r="J8" s="124"/>
      <c r="K8" s="174" t="s">
        <v>17</v>
      </c>
      <c r="L8" s="123"/>
      <c r="M8" s="124"/>
      <c r="N8" s="124"/>
      <c r="O8" s="124"/>
      <c r="P8" s="124"/>
      <c r="Q8" s="124"/>
      <c r="R8" s="176" t="s">
        <v>17</v>
      </c>
      <c r="S8" s="123"/>
      <c r="T8" s="124"/>
      <c r="U8" s="124"/>
      <c r="V8" s="124"/>
      <c r="W8" s="124"/>
      <c r="X8" s="174" t="s">
        <v>17</v>
      </c>
      <c r="Y8" s="183" t="s">
        <v>60</v>
      </c>
      <c r="Z8" s="178" t="s">
        <v>42</v>
      </c>
      <c r="AA8" s="178" t="s">
        <v>25</v>
      </c>
      <c r="AB8" s="70"/>
      <c r="AC8" s="72"/>
      <c r="AD8" s="72"/>
      <c r="AE8" s="71"/>
      <c r="AF8" s="71"/>
      <c r="AG8" s="71"/>
      <c r="AH8" s="71"/>
      <c r="AI8" s="71"/>
      <c r="AJ8" s="73">
        <f>SUM(E8:J8)</f>
        <v>0</v>
      </c>
      <c r="AK8" s="71"/>
      <c r="AL8" s="71"/>
      <c r="AM8" s="71"/>
      <c r="AN8" s="71"/>
      <c r="AO8" s="71"/>
      <c r="AP8" s="71"/>
      <c r="AQ8" s="71"/>
      <c r="AR8" s="71"/>
    </row>
    <row r="9" spans="2:44" s="22" customFormat="1" ht="31.5" customHeight="1" x14ac:dyDescent="0.25">
      <c r="B9" s="46" t="s">
        <v>0</v>
      </c>
      <c r="C9" s="46" t="s">
        <v>2</v>
      </c>
      <c r="D9" s="49" t="s">
        <v>22</v>
      </c>
      <c r="E9" s="106" t="s">
        <v>7</v>
      </c>
      <c r="F9" s="107" t="s">
        <v>23</v>
      </c>
      <c r="G9" s="107" t="s">
        <v>18</v>
      </c>
      <c r="H9" s="107" t="s">
        <v>8</v>
      </c>
      <c r="I9" s="125"/>
      <c r="J9" s="125"/>
      <c r="K9" s="175"/>
      <c r="L9" s="108" t="s">
        <v>1</v>
      </c>
      <c r="M9" s="108" t="s">
        <v>11</v>
      </c>
      <c r="N9" s="108" t="s">
        <v>12</v>
      </c>
      <c r="O9" s="109" t="s">
        <v>57</v>
      </c>
      <c r="P9" s="127"/>
      <c r="Q9" s="127"/>
      <c r="R9" s="177"/>
      <c r="S9" s="110" t="s">
        <v>14</v>
      </c>
      <c r="T9" s="108" t="s">
        <v>15</v>
      </c>
      <c r="U9" s="108" t="s">
        <v>16</v>
      </c>
      <c r="V9" s="127"/>
      <c r="W9" s="129"/>
      <c r="X9" s="175"/>
      <c r="Y9" s="184"/>
      <c r="Z9" s="179"/>
      <c r="AA9" s="179"/>
      <c r="AB9" s="74"/>
      <c r="AC9" s="75"/>
      <c r="AD9" s="76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</row>
    <row r="10" spans="2:44" x14ac:dyDescent="0.2">
      <c r="B10" s="46">
        <v>1</v>
      </c>
      <c r="C10" s="48" t="str">
        <f>IF(VLOOKUP(B10,Dados!$A$23:$B$54,2,FALSE)=0,"",VLOOKUP(B10,Dados!$A$23:$B$54,2,FALSE))</f>
        <v/>
      </c>
      <c r="D10" s="119"/>
      <c r="E10" s="120"/>
      <c r="F10" s="121"/>
      <c r="G10" s="121"/>
      <c r="H10" s="121"/>
      <c r="I10" s="121"/>
      <c r="J10" s="121"/>
      <c r="K10" s="34" t="str">
        <f>IF(C10&lt;&gt;"",E10*$E$8+F10*$F$8+G10*$G$8+H10*$H$8+I10*$I$8+J10*$J$8,"")</f>
        <v/>
      </c>
      <c r="L10" s="121"/>
      <c r="M10" s="121"/>
      <c r="N10" s="121"/>
      <c r="O10" s="121"/>
      <c r="P10" s="121"/>
      <c r="Q10" s="121"/>
      <c r="R10" s="34" t="str">
        <f>IF(C10&lt;&gt;"",L10*$L$8+M10*$M$8+N10*$N$8+O10*$O$8+P10*$P$8+Q10*$Q$8,"")</f>
        <v/>
      </c>
      <c r="S10" s="121"/>
      <c r="T10" s="121"/>
      <c r="U10" s="121"/>
      <c r="V10" s="121"/>
      <c r="W10" s="121"/>
      <c r="X10" s="34" t="str">
        <f>IF(C10&lt;&gt;"",S10*$S$8+T10*$T$8+U10*$U$8+V10*$V$8+W10*$W$8,"")</f>
        <v/>
      </c>
      <c r="Y10" s="130"/>
      <c r="Z10" s="58" t="str">
        <f>IF(ISERROR(IF(AND($K$7&lt;&gt;"",$R$7&lt;&gt;"",$X$7&lt;&gt;"",SUM($E$8:$J$8)=100%,SUM($L$8:$Q$8)=100%,SUM($S$8:$W$8)=100%),K10*$K$7+R10*$R$7+X10*$X$7,"")),"",IF(AND($K$7&lt;&gt;"",$R$7&lt;&gt;"",$X$7&lt;&gt;"",SUM($E$8:$J$8)=100%,SUM($L$8:$Q$8)=100%,SUM($S$8:$W$8)=100%),K10*$K$7+R10*$R$7+X10*$X$7,""))</f>
        <v/>
      </c>
      <c r="AA10" s="25" t="str">
        <f>IF(Z10&lt;&gt;"",IF('1.º Per.'!Z10&gt;=Dados!$E$24,IF('1.º Per.'!Z10&lt;=Dados!$F$24,Dados!$D$24,IF('1.º Per.'!Z10&lt;=Dados!$F$25,Dados!$D$25,IF('1.º Per.'!Z10&lt;=Dados!$F$26,Dados!$D$26,IF('1.º Per.'!Z10&lt;=Dados!$F$27,Dados!$D$27,Dados!$D$28))))),"")</f>
        <v/>
      </c>
      <c r="AB10" s="78" t="str">
        <f>IF(AA10&lt;&gt;"",IF(AA10&lt;3,"n","p"),"")</f>
        <v/>
      </c>
      <c r="AC10" s="72"/>
      <c r="AD10" s="79" t="str">
        <f t="shared" ref="AD10:AD39" si="0">IF(AB10&lt;&gt;"",ROUND(AA10,0),"")</f>
        <v/>
      </c>
      <c r="AF10" s="66" t="s">
        <v>50</v>
      </c>
    </row>
    <row r="11" spans="2:44" x14ac:dyDescent="0.2">
      <c r="B11" s="46">
        <v>2</v>
      </c>
      <c r="C11" s="48" t="str">
        <f>IF(VLOOKUP(B11,Dados!$A$23:$B$54,2,FALSE)=0,"",VLOOKUP(B11,Dados!$A$23:$B$54,2,FALSE))</f>
        <v/>
      </c>
      <c r="D11" s="119"/>
      <c r="E11" s="120"/>
      <c r="F11" s="121"/>
      <c r="G11" s="121"/>
      <c r="H11" s="121"/>
      <c r="I11" s="121"/>
      <c r="J11" s="121"/>
      <c r="K11" s="34" t="str">
        <f t="shared" ref="K11:K41" si="1">IF(C11&lt;&gt;"",E11*$E$8+F11*$F$8+G11*$G$8+H11*$H$8+I11*$I$8+J11*$J$8,"")</f>
        <v/>
      </c>
      <c r="L11" s="121"/>
      <c r="M11" s="121"/>
      <c r="N11" s="121"/>
      <c r="O11" s="121"/>
      <c r="P11" s="121"/>
      <c r="Q11" s="121"/>
      <c r="R11" s="34" t="str">
        <f t="shared" ref="R11:R39" si="2">IF(C11&lt;&gt;"",L11*$L$8+M11*$M$8+N11*$N$8+O11*$O$8+P11*$P$8+Q11*$Q$8,"")</f>
        <v/>
      </c>
      <c r="S11" s="121"/>
      <c r="T11" s="121"/>
      <c r="U11" s="121"/>
      <c r="V11" s="121"/>
      <c r="W11" s="121"/>
      <c r="X11" s="34" t="str">
        <f t="shared" ref="X11:X39" si="3">IF(C11&lt;&gt;"",S11*$S$8+T11*$T$8+U11*$U$8+V11*$V$8+W11*$W$8,"")</f>
        <v/>
      </c>
      <c r="Y11" s="130"/>
      <c r="Z11" s="58" t="str">
        <f t="shared" ref="Z11:Z39" si="4">IF(ISERROR(IF(AND($K$7&lt;&gt;"",$R$7&lt;&gt;"",$X$7&lt;&gt;"",SUM($E$8:$J$8)=100%,SUM($L$8:$Q$8)=100%,SUM($S$8:$W$8)=100%),K11*$K$7+R11*$R$7+X11*$X$7,"")),"",IF(AND($K$7&lt;&gt;"",$R$7&lt;&gt;"",$X$7&lt;&gt;"",SUM($E$8:$J$8)=100%,SUM($L$8:$Q$8)=100%,SUM($S$8:$W$8)=100%),K11*$K$7+R11*$R$7+X11*$X$7,""))</f>
        <v/>
      </c>
      <c r="AA11" s="25" t="str">
        <f>IF(Z11&lt;&gt;"",IF('1.º Per.'!Z11&gt;=Dados!$E$24,IF('1.º Per.'!Z11&lt;=Dados!$F$24,Dados!$D$24,IF('1.º Per.'!Z11&lt;=Dados!$F$25,Dados!$D$25,IF('1.º Per.'!Z11&lt;=Dados!$F$26,Dados!$D$26,IF('1.º Per.'!Z11&lt;=Dados!$F$27,Dados!$D$27,Dados!$D$28))))),"")</f>
        <v/>
      </c>
      <c r="AB11" s="78" t="str">
        <f t="shared" ref="AB11:AB39" si="5">IF(AA11&lt;&gt;"",IF(AA11&lt;3,"n","p"),"")</f>
        <v/>
      </c>
      <c r="AC11" s="80"/>
      <c r="AD11" s="79" t="str">
        <f t="shared" si="0"/>
        <v/>
      </c>
      <c r="AE11" s="81"/>
      <c r="AJ11" s="66" t="s">
        <v>43</v>
      </c>
    </row>
    <row r="12" spans="2:44" x14ac:dyDescent="0.2">
      <c r="B12" s="46">
        <v>3</v>
      </c>
      <c r="C12" s="48" t="str">
        <f>IF(VLOOKUP(B12,Dados!$A$23:$B$54,2,FALSE)=0,"",VLOOKUP(B12,Dados!$A$23:$B$54,2,FALSE))</f>
        <v/>
      </c>
      <c r="D12" s="119"/>
      <c r="E12" s="120"/>
      <c r="F12" s="121"/>
      <c r="G12" s="121"/>
      <c r="H12" s="121"/>
      <c r="I12" s="121"/>
      <c r="J12" s="121"/>
      <c r="K12" s="34" t="str">
        <f t="shared" si="1"/>
        <v/>
      </c>
      <c r="L12" s="121"/>
      <c r="M12" s="121"/>
      <c r="N12" s="121"/>
      <c r="O12" s="121"/>
      <c r="P12" s="121"/>
      <c r="Q12" s="121"/>
      <c r="R12" s="34" t="str">
        <f t="shared" si="2"/>
        <v/>
      </c>
      <c r="S12" s="121"/>
      <c r="T12" s="121"/>
      <c r="U12" s="121"/>
      <c r="V12" s="121"/>
      <c r="W12" s="121"/>
      <c r="X12" s="34" t="str">
        <f t="shared" si="3"/>
        <v/>
      </c>
      <c r="Y12" s="130"/>
      <c r="Z12" s="58" t="str">
        <f t="shared" si="4"/>
        <v/>
      </c>
      <c r="AA12" s="25" t="str">
        <f>IF(Z12&lt;&gt;"",IF('1.º Per.'!Z12&gt;=Dados!$E$24,IF('1.º Per.'!Z12&lt;=Dados!$F$24,Dados!$D$24,IF('1.º Per.'!Z12&lt;=Dados!$F$25,Dados!$D$25,IF('1.º Per.'!Z12&lt;=Dados!$F$26,Dados!$D$26,IF('1.º Per.'!Z12&lt;=Dados!$F$27,Dados!$D$27,Dados!$D$28))))),"")</f>
        <v/>
      </c>
      <c r="AB12" s="78" t="str">
        <f t="shared" si="5"/>
        <v/>
      </c>
      <c r="AC12" s="80"/>
      <c r="AD12" s="79" t="str">
        <f t="shared" si="0"/>
        <v/>
      </c>
      <c r="AE12" s="81"/>
      <c r="AJ12" s="67">
        <f>SUM(L8:Q8)</f>
        <v>0</v>
      </c>
    </row>
    <row r="13" spans="2:44" x14ac:dyDescent="0.2">
      <c r="B13" s="46">
        <v>4</v>
      </c>
      <c r="C13" s="48" t="str">
        <f>IF(VLOOKUP(B13,Dados!$A$23:$B$54,2,FALSE)=0,"",VLOOKUP(B13,Dados!$A$23:$B$54,2,FALSE))</f>
        <v/>
      </c>
      <c r="D13" s="119"/>
      <c r="E13" s="120"/>
      <c r="F13" s="121"/>
      <c r="G13" s="121"/>
      <c r="H13" s="121"/>
      <c r="I13" s="121"/>
      <c r="J13" s="121"/>
      <c r="K13" s="34" t="str">
        <f t="shared" si="1"/>
        <v/>
      </c>
      <c r="L13" s="121"/>
      <c r="M13" s="121"/>
      <c r="N13" s="121"/>
      <c r="O13" s="121"/>
      <c r="P13" s="121"/>
      <c r="Q13" s="121"/>
      <c r="R13" s="34" t="str">
        <f t="shared" si="2"/>
        <v/>
      </c>
      <c r="S13" s="121"/>
      <c r="T13" s="121"/>
      <c r="U13" s="121"/>
      <c r="V13" s="121"/>
      <c r="W13" s="121"/>
      <c r="X13" s="34" t="str">
        <f t="shared" si="3"/>
        <v/>
      </c>
      <c r="Y13" s="130"/>
      <c r="Z13" s="58" t="str">
        <f t="shared" si="4"/>
        <v/>
      </c>
      <c r="AA13" s="25" t="str">
        <f>IF(Z13&lt;&gt;"",IF('1.º Per.'!Z13&gt;=Dados!$E$24,IF('1.º Per.'!Z13&lt;=Dados!$F$24,Dados!$D$24,IF('1.º Per.'!Z13&lt;=Dados!$F$25,Dados!$D$25,IF('1.º Per.'!Z13&lt;=Dados!$F$26,Dados!$D$26,IF('1.º Per.'!Z13&lt;=Dados!$F$27,Dados!$D$27,Dados!$D$28))))),"")</f>
        <v/>
      </c>
      <c r="AB13" s="78" t="str">
        <f t="shared" si="5"/>
        <v/>
      </c>
      <c r="AC13" s="80"/>
      <c r="AD13" s="79" t="str">
        <f t="shared" si="0"/>
        <v/>
      </c>
      <c r="AE13" s="81"/>
    </row>
    <row r="14" spans="2:44" x14ac:dyDescent="0.2">
      <c r="B14" s="46">
        <v>5</v>
      </c>
      <c r="C14" s="48" t="str">
        <f>IF(VLOOKUP(B14,Dados!$A$23:$B$54,2,FALSE)=0,"",VLOOKUP(B14,Dados!$A$23:$B$54,2,FALSE))</f>
        <v/>
      </c>
      <c r="D14" s="119"/>
      <c r="E14" s="120"/>
      <c r="F14" s="121"/>
      <c r="G14" s="121"/>
      <c r="H14" s="121"/>
      <c r="I14" s="121"/>
      <c r="J14" s="121"/>
      <c r="K14" s="34" t="str">
        <f t="shared" si="1"/>
        <v/>
      </c>
      <c r="L14" s="121"/>
      <c r="M14" s="121"/>
      <c r="N14" s="121"/>
      <c r="O14" s="121"/>
      <c r="P14" s="121"/>
      <c r="Q14" s="121"/>
      <c r="R14" s="34" t="str">
        <f t="shared" si="2"/>
        <v/>
      </c>
      <c r="S14" s="121"/>
      <c r="T14" s="121"/>
      <c r="U14" s="121"/>
      <c r="V14" s="121"/>
      <c r="W14" s="121"/>
      <c r="X14" s="34" t="str">
        <f t="shared" si="3"/>
        <v/>
      </c>
      <c r="Y14" s="130"/>
      <c r="Z14" s="58" t="str">
        <f t="shared" si="4"/>
        <v/>
      </c>
      <c r="AA14" s="25" t="str">
        <f>IF(Z14&lt;&gt;"",IF('1.º Per.'!Z14&gt;=Dados!$E$24,IF('1.º Per.'!Z14&lt;=Dados!$F$24,Dados!$D$24,IF('1.º Per.'!Z14&lt;=Dados!$F$25,Dados!$D$25,IF('1.º Per.'!Z14&lt;=Dados!$F$26,Dados!$D$26,IF('1.º Per.'!Z14&lt;=Dados!$F$27,Dados!$D$27,Dados!$D$28))))),"")</f>
        <v/>
      </c>
      <c r="AB14" s="78" t="str">
        <f t="shared" si="5"/>
        <v/>
      </c>
      <c r="AC14" s="80"/>
      <c r="AD14" s="79" t="str">
        <f t="shared" si="0"/>
        <v/>
      </c>
      <c r="AE14" s="81"/>
    </row>
    <row r="15" spans="2:44" x14ac:dyDescent="0.2">
      <c r="B15" s="46">
        <v>6</v>
      </c>
      <c r="C15" s="48" t="str">
        <f>IF(VLOOKUP(B15,Dados!$A$23:$B$54,2,FALSE)=0,"",VLOOKUP(B15,Dados!$A$23:$B$54,2,FALSE))</f>
        <v/>
      </c>
      <c r="D15" s="119"/>
      <c r="E15" s="120"/>
      <c r="F15" s="121"/>
      <c r="G15" s="121"/>
      <c r="H15" s="121"/>
      <c r="I15" s="121"/>
      <c r="J15" s="121"/>
      <c r="K15" s="34" t="str">
        <f t="shared" si="1"/>
        <v/>
      </c>
      <c r="L15" s="121"/>
      <c r="M15" s="121"/>
      <c r="N15" s="121"/>
      <c r="O15" s="121"/>
      <c r="P15" s="121"/>
      <c r="Q15" s="121"/>
      <c r="R15" s="34" t="str">
        <f t="shared" si="2"/>
        <v/>
      </c>
      <c r="S15" s="121"/>
      <c r="T15" s="121"/>
      <c r="U15" s="121"/>
      <c r="V15" s="121"/>
      <c r="W15" s="121"/>
      <c r="X15" s="34" t="str">
        <f t="shared" si="3"/>
        <v/>
      </c>
      <c r="Y15" s="130"/>
      <c r="Z15" s="58" t="str">
        <f t="shared" si="4"/>
        <v/>
      </c>
      <c r="AA15" s="25" t="str">
        <f>IF(Z15&lt;&gt;"",IF('1.º Per.'!Z15&gt;=Dados!$E$24,IF('1.º Per.'!Z15&lt;=Dados!$F$24,Dados!$D$24,IF('1.º Per.'!Z15&lt;=Dados!$F$25,Dados!$D$25,IF('1.º Per.'!Z15&lt;=Dados!$F$26,Dados!$D$26,IF('1.º Per.'!Z15&lt;=Dados!$F$27,Dados!$D$27,Dados!$D$28))))),"")</f>
        <v/>
      </c>
      <c r="AB15" s="78" t="str">
        <f t="shared" si="5"/>
        <v/>
      </c>
      <c r="AC15" s="80"/>
      <c r="AD15" s="79" t="str">
        <f t="shared" si="0"/>
        <v/>
      </c>
      <c r="AE15" s="81"/>
      <c r="AJ15" s="66" t="s">
        <v>43</v>
      </c>
    </row>
    <row r="16" spans="2:44" x14ac:dyDescent="0.2">
      <c r="B16" s="46">
        <v>7</v>
      </c>
      <c r="C16" s="48" t="str">
        <f>IF(VLOOKUP(B16,Dados!$A$23:$B$54,2,FALSE)=0,"",VLOOKUP(B16,Dados!$A$23:$B$54,2,FALSE))</f>
        <v/>
      </c>
      <c r="D16" s="119"/>
      <c r="E16" s="120"/>
      <c r="F16" s="121"/>
      <c r="G16" s="121"/>
      <c r="H16" s="121"/>
      <c r="I16" s="121"/>
      <c r="J16" s="121"/>
      <c r="K16" s="34" t="str">
        <f t="shared" si="1"/>
        <v/>
      </c>
      <c r="L16" s="121"/>
      <c r="M16" s="121"/>
      <c r="N16" s="121"/>
      <c r="O16" s="121"/>
      <c r="P16" s="121"/>
      <c r="Q16" s="121"/>
      <c r="R16" s="34" t="str">
        <f t="shared" si="2"/>
        <v/>
      </c>
      <c r="S16" s="121"/>
      <c r="T16" s="121"/>
      <c r="U16" s="121"/>
      <c r="V16" s="121"/>
      <c r="W16" s="121"/>
      <c r="X16" s="34" t="str">
        <f t="shared" si="3"/>
        <v/>
      </c>
      <c r="Y16" s="130"/>
      <c r="Z16" s="58" t="str">
        <f t="shared" si="4"/>
        <v/>
      </c>
      <c r="AA16" s="25" t="str">
        <f>IF(Z16&lt;&gt;"",IF('1.º Per.'!Z16&gt;=Dados!$E$24,IF('1.º Per.'!Z16&lt;=Dados!$F$24,Dados!$D$24,IF('1.º Per.'!Z16&lt;=Dados!$F$25,Dados!$D$25,IF('1.º Per.'!Z16&lt;=Dados!$F$26,Dados!$D$26,IF('1.º Per.'!Z16&lt;=Dados!$F$27,Dados!$D$27,Dados!$D$28))))),"")</f>
        <v/>
      </c>
      <c r="AB16" s="78" t="str">
        <f t="shared" si="5"/>
        <v/>
      </c>
      <c r="AC16" s="80"/>
      <c r="AD16" s="79" t="str">
        <f t="shared" si="0"/>
        <v/>
      </c>
      <c r="AE16" s="81"/>
      <c r="AJ16" s="67">
        <f>SUM(S8:W8)</f>
        <v>0</v>
      </c>
    </row>
    <row r="17" spans="2:31" x14ac:dyDescent="0.2">
      <c r="B17" s="46">
        <v>8</v>
      </c>
      <c r="C17" s="48" t="str">
        <f>IF(VLOOKUP(B17,Dados!$A$23:$B$54,2,FALSE)=0,"",VLOOKUP(B17,Dados!$A$23:$B$54,2,FALSE))</f>
        <v/>
      </c>
      <c r="D17" s="119"/>
      <c r="E17" s="120"/>
      <c r="F17" s="121"/>
      <c r="G17" s="121"/>
      <c r="H17" s="121"/>
      <c r="I17" s="121"/>
      <c r="J17" s="121"/>
      <c r="K17" s="34" t="str">
        <f t="shared" si="1"/>
        <v/>
      </c>
      <c r="L17" s="121"/>
      <c r="M17" s="121"/>
      <c r="N17" s="121"/>
      <c r="O17" s="121"/>
      <c r="P17" s="121"/>
      <c r="Q17" s="121"/>
      <c r="R17" s="34" t="str">
        <f t="shared" si="2"/>
        <v/>
      </c>
      <c r="S17" s="121"/>
      <c r="T17" s="121"/>
      <c r="U17" s="121"/>
      <c r="V17" s="121"/>
      <c r="W17" s="121"/>
      <c r="X17" s="34" t="str">
        <f t="shared" si="3"/>
        <v/>
      </c>
      <c r="Y17" s="130"/>
      <c r="Z17" s="58" t="str">
        <f t="shared" si="4"/>
        <v/>
      </c>
      <c r="AA17" s="25" t="str">
        <f>IF(Z17&lt;&gt;"",IF('1.º Per.'!Z17&gt;=Dados!$E$24,IF('1.º Per.'!Z17&lt;=Dados!$F$24,Dados!$D$24,IF('1.º Per.'!Z17&lt;=Dados!$F$25,Dados!$D$25,IF('1.º Per.'!Z17&lt;=Dados!$F$26,Dados!$D$26,IF('1.º Per.'!Z17&lt;=Dados!$F$27,Dados!$D$27,Dados!$D$28))))),"")</f>
        <v/>
      </c>
      <c r="AB17" s="78" t="str">
        <f t="shared" si="5"/>
        <v/>
      </c>
      <c r="AC17" s="80"/>
      <c r="AD17" s="79" t="str">
        <f t="shared" si="0"/>
        <v/>
      </c>
      <c r="AE17" s="81"/>
    </row>
    <row r="18" spans="2:31" x14ac:dyDescent="0.2">
      <c r="B18" s="46">
        <v>9</v>
      </c>
      <c r="C18" s="48" t="str">
        <f>IF(VLOOKUP(B18,Dados!$A$23:$B$54,2,FALSE)=0,"",VLOOKUP(B18,Dados!$A$23:$B$54,2,FALSE))</f>
        <v/>
      </c>
      <c r="D18" s="119"/>
      <c r="E18" s="120"/>
      <c r="F18" s="121"/>
      <c r="G18" s="121"/>
      <c r="H18" s="121"/>
      <c r="I18" s="121"/>
      <c r="J18" s="121"/>
      <c r="K18" s="34" t="str">
        <f t="shared" si="1"/>
        <v/>
      </c>
      <c r="L18" s="121"/>
      <c r="M18" s="121"/>
      <c r="N18" s="121"/>
      <c r="O18" s="121"/>
      <c r="P18" s="121"/>
      <c r="Q18" s="121"/>
      <c r="R18" s="34" t="str">
        <f t="shared" si="2"/>
        <v/>
      </c>
      <c r="S18" s="121"/>
      <c r="T18" s="121"/>
      <c r="U18" s="121"/>
      <c r="V18" s="121"/>
      <c r="W18" s="121"/>
      <c r="X18" s="34" t="str">
        <f t="shared" si="3"/>
        <v/>
      </c>
      <c r="Y18" s="130"/>
      <c r="Z18" s="58" t="str">
        <f t="shared" si="4"/>
        <v/>
      </c>
      <c r="AA18" s="25" t="str">
        <f>IF(Z18&lt;&gt;"",IF('1.º Per.'!Z18&gt;=Dados!$E$24,IF('1.º Per.'!Z18&lt;=Dados!$F$24,Dados!$D$24,IF('1.º Per.'!Z18&lt;=Dados!$F$25,Dados!$D$25,IF('1.º Per.'!Z18&lt;=Dados!$F$26,Dados!$D$26,IF('1.º Per.'!Z18&lt;=Dados!$F$27,Dados!$D$27,Dados!$D$28))))),"")</f>
        <v/>
      </c>
      <c r="AB18" s="78" t="str">
        <f t="shared" si="5"/>
        <v/>
      </c>
      <c r="AC18" s="80"/>
      <c r="AD18" s="79" t="str">
        <f t="shared" si="0"/>
        <v/>
      </c>
      <c r="AE18" s="81"/>
    </row>
    <row r="19" spans="2:31" x14ac:dyDescent="0.2">
      <c r="B19" s="46">
        <v>10</v>
      </c>
      <c r="C19" s="48" t="str">
        <f>IF(VLOOKUP(B19,Dados!$A$23:$B$54,2,FALSE)=0,"",VLOOKUP(B19,Dados!$A$23:$B$54,2,FALSE))</f>
        <v/>
      </c>
      <c r="D19" s="119"/>
      <c r="E19" s="120"/>
      <c r="F19" s="121"/>
      <c r="G19" s="121"/>
      <c r="H19" s="121"/>
      <c r="I19" s="121"/>
      <c r="J19" s="121"/>
      <c r="K19" s="34" t="str">
        <f t="shared" si="1"/>
        <v/>
      </c>
      <c r="L19" s="121"/>
      <c r="M19" s="121"/>
      <c r="N19" s="121"/>
      <c r="O19" s="121"/>
      <c r="P19" s="121"/>
      <c r="Q19" s="121"/>
      <c r="R19" s="34" t="str">
        <f t="shared" si="2"/>
        <v/>
      </c>
      <c r="S19" s="121"/>
      <c r="T19" s="121"/>
      <c r="U19" s="121"/>
      <c r="V19" s="121"/>
      <c r="W19" s="121"/>
      <c r="X19" s="34" t="str">
        <f t="shared" si="3"/>
        <v/>
      </c>
      <c r="Y19" s="130"/>
      <c r="Z19" s="58" t="str">
        <f t="shared" si="4"/>
        <v/>
      </c>
      <c r="AA19" s="25" t="str">
        <f>IF(Z19&lt;&gt;"",IF('1.º Per.'!Z19&gt;=Dados!$E$24,IF('1.º Per.'!Z19&lt;=Dados!$F$24,Dados!$D$24,IF('1.º Per.'!Z19&lt;=Dados!$F$25,Dados!$D$25,IF('1.º Per.'!Z19&lt;=Dados!$F$26,Dados!$D$26,IF('1.º Per.'!Z19&lt;=Dados!$F$27,Dados!$D$27,Dados!$D$28))))),"")</f>
        <v/>
      </c>
      <c r="AB19" s="78" t="str">
        <f t="shared" si="5"/>
        <v/>
      </c>
      <c r="AC19" s="80"/>
      <c r="AD19" s="79" t="str">
        <f t="shared" si="0"/>
        <v/>
      </c>
      <c r="AE19" s="81"/>
    </row>
    <row r="20" spans="2:31" x14ac:dyDescent="0.2">
      <c r="B20" s="46">
        <v>11</v>
      </c>
      <c r="C20" s="48" t="str">
        <f>IF(VLOOKUP(B20,Dados!$A$23:$B$54,2,FALSE)=0,"",VLOOKUP(B20,Dados!$A$23:$B$54,2,FALSE))</f>
        <v/>
      </c>
      <c r="D20" s="119"/>
      <c r="E20" s="120"/>
      <c r="F20" s="121"/>
      <c r="G20" s="121"/>
      <c r="H20" s="121"/>
      <c r="I20" s="121"/>
      <c r="J20" s="121"/>
      <c r="K20" s="34" t="str">
        <f t="shared" si="1"/>
        <v/>
      </c>
      <c r="L20" s="121"/>
      <c r="M20" s="121"/>
      <c r="N20" s="121"/>
      <c r="O20" s="121"/>
      <c r="P20" s="121"/>
      <c r="Q20" s="121"/>
      <c r="R20" s="34" t="str">
        <f t="shared" si="2"/>
        <v/>
      </c>
      <c r="S20" s="121"/>
      <c r="T20" s="121"/>
      <c r="U20" s="121"/>
      <c r="V20" s="121"/>
      <c r="W20" s="121"/>
      <c r="X20" s="34" t="str">
        <f t="shared" si="3"/>
        <v/>
      </c>
      <c r="Y20" s="130"/>
      <c r="Z20" s="58" t="str">
        <f t="shared" si="4"/>
        <v/>
      </c>
      <c r="AA20" s="25" t="str">
        <f>IF(Z20&lt;&gt;"",IF('1.º Per.'!Z20&gt;=Dados!$E$24,IF('1.º Per.'!Z20&lt;=Dados!$F$24,Dados!$D$24,IF('1.º Per.'!Z20&lt;=Dados!$F$25,Dados!$D$25,IF('1.º Per.'!Z20&lt;=Dados!$F$26,Dados!$D$26,IF('1.º Per.'!Z20&lt;=Dados!$F$27,Dados!$D$27,Dados!$D$28))))),"")</f>
        <v/>
      </c>
      <c r="AB20" s="78" t="str">
        <f t="shared" si="5"/>
        <v/>
      </c>
      <c r="AC20" s="80"/>
      <c r="AD20" s="79" t="str">
        <f t="shared" si="0"/>
        <v/>
      </c>
      <c r="AE20" s="81"/>
    </row>
    <row r="21" spans="2:31" x14ac:dyDescent="0.2">
      <c r="B21" s="46">
        <v>12</v>
      </c>
      <c r="C21" s="48" t="str">
        <f>IF(VLOOKUP(B21,Dados!$A$23:$B$54,2,FALSE)=0,"",VLOOKUP(B21,Dados!$A$23:$B$54,2,FALSE))</f>
        <v/>
      </c>
      <c r="D21" s="119"/>
      <c r="E21" s="120"/>
      <c r="F21" s="121"/>
      <c r="G21" s="121"/>
      <c r="H21" s="121"/>
      <c r="I21" s="121"/>
      <c r="J21" s="121"/>
      <c r="K21" s="34" t="str">
        <f t="shared" si="1"/>
        <v/>
      </c>
      <c r="L21" s="121"/>
      <c r="M21" s="121"/>
      <c r="N21" s="121"/>
      <c r="O21" s="121"/>
      <c r="P21" s="121"/>
      <c r="Q21" s="121"/>
      <c r="R21" s="34" t="str">
        <f t="shared" si="2"/>
        <v/>
      </c>
      <c r="S21" s="121"/>
      <c r="T21" s="121"/>
      <c r="U21" s="121"/>
      <c r="V21" s="121"/>
      <c r="W21" s="121"/>
      <c r="X21" s="34" t="str">
        <f t="shared" si="3"/>
        <v/>
      </c>
      <c r="Y21" s="130"/>
      <c r="Z21" s="58" t="str">
        <f t="shared" si="4"/>
        <v/>
      </c>
      <c r="AA21" s="25" t="str">
        <f>IF(Z21&lt;&gt;"",IF('1.º Per.'!Z21&gt;=Dados!$E$24,IF('1.º Per.'!Z21&lt;=Dados!$F$24,Dados!$D$24,IF('1.º Per.'!Z21&lt;=Dados!$F$25,Dados!$D$25,IF('1.º Per.'!Z21&lt;=Dados!$F$26,Dados!$D$26,IF('1.º Per.'!Z21&lt;=Dados!$F$27,Dados!$D$27,Dados!$D$28))))),"")</f>
        <v/>
      </c>
      <c r="AB21" s="78" t="str">
        <f t="shared" si="5"/>
        <v/>
      </c>
      <c r="AC21" s="80"/>
      <c r="AD21" s="79" t="str">
        <f t="shared" si="0"/>
        <v/>
      </c>
      <c r="AE21" s="81"/>
    </row>
    <row r="22" spans="2:31" x14ac:dyDescent="0.2">
      <c r="B22" s="46">
        <v>13</v>
      </c>
      <c r="C22" s="48" t="str">
        <f>IF(VLOOKUP(B22,Dados!$A$23:$B$54,2,FALSE)=0,"",VLOOKUP(B22,Dados!$A$23:$B$54,2,FALSE))</f>
        <v/>
      </c>
      <c r="D22" s="119"/>
      <c r="E22" s="120"/>
      <c r="F22" s="121"/>
      <c r="G22" s="121"/>
      <c r="H22" s="121"/>
      <c r="I22" s="121"/>
      <c r="J22" s="121"/>
      <c r="K22" s="34" t="str">
        <f t="shared" si="1"/>
        <v/>
      </c>
      <c r="L22" s="121"/>
      <c r="M22" s="121"/>
      <c r="N22" s="121"/>
      <c r="O22" s="121"/>
      <c r="P22" s="121"/>
      <c r="Q22" s="121"/>
      <c r="R22" s="34" t="str">
        <f t="shared" si="2"/>
        <v/>
      </c>
      <c r="S22" s="121"/>
      <c r="T22" s="121"/>
      <c r="U22" s="121"/>
      <c r="V22" s="121"/>
      <c r="W22" s="121"/>
      <c r="X22" s="34" t="str">
        <f t="shared" si="3"/>
        <v/>
      </c>
      <c r="Y22" s="130"/>
      <c r="Z22" s="58" t="str">
        <f t="shared" si="4"/>
        <v/>
      </c>
      <c r="AA22" s="25" t="str">
        <f>IF(Z22&lt;&gt;"",IF('1.º Per.'!Z22&gt;=Dados!$E$24,IF('1.º Per.'!Z22&lt;=Dados!$F$24,Dados!$D$24,IF('1.º Per.'!Z22&lt;=Dados!$F$25,Dados!$D$25,IF('1.º Per.'!Z22&lt;=Dados!$F$26,Dados!$D$26,IF('1.º Per.'!Z22&lt;=Dados!$F$27,Dados!$D$27,Dados!$D$28))))),"")</f>
        <v/>
      </c>
      <c r="AB22" s="78" t="str">
        <f t="shared" si="5"/>
        <v/>
      </c>
      <c r="AC22" s="80"/>
      <c r="AD22" s="79" t="str">
        <f t="shared" si="0"/>
        <v/>
      </c>
      <c r="AE22" s="81"/>
    </row>
    <row r="23" spans="2:31" x14ac:dyDescent="0.2">
      <c r="B23" s="46">
        <v>14</v>
      </c>
      <c r="C23" s="48" t="str">
        <f>IF(VLOOKUP(B23,Dados!$A$23:$B$54,2,FALSE)=0,"",VLOOKUP(B23,Dados!$A$23:$B$54,2,FALSE))</f>
        <v/>
      </c>
      <c r="D23" s="119"/>
      <c r="E23" s="120"/>
      <c r="F23" s="121"/>
      <c r="G23" s="121"/>
      <c r="H23" s="121"/>
      <c r="I23" s="121"/>
      <c r="J23" s="121"/>
      <c r="K23" s="34" t="str">
        <f t="shared" si="1"/>
        <v/>
      </c>
      <c r="L23" s="121"/>
      <c r="M23" s="121"/>
      <c r="N23" s="121"/>
      <c r="O23" s="121"/>
      <c r="P23" s="121"/>
      <c r="Q23" s="121"/>
      <c r="R23" s="34" t="str">
        <f t="shared" si="2"/>
        <v/>
      </c>
      <c r="S23" s="121"/>
      <c r="T23" s="121"/>
      <c r="U23" s="121"/>
      <c r="V23" s="121"/>
      <c r="W23" s="121"/>
      <c r="X23" s="34" t="str">
        <f t="shared" si="3"/>
        <v/>
      </c>
      <c r="Y23" s="130"/>
      <c r="Z23" s="58" t="str">
        <f t="shared" si="4"/>
        <v/>
      </c>
      <c r="AA23" s="25" t="str">
        <f>IF(Z23&lt;&gt;"",IF('1.º Per.'!Z23&gt;=Dados!$E$24,IF('1.º Per.'!Z23&lt;=Dados!$F$24,Dados!$D$24,IF('1.º Per.'!Z23&lt;=Dados!$F$25,Dados!$D$25,IF('1.º Per.'!Z23&lt;=Dados!$F$26,Dados!$D$26,IF('1.º Per.'!Z23&lt;=Dados!$F$27,Dados!$D$27,Dados!$D$28))))),"")</f>
        <v/>
      </c>
      <c r="AB23" s="78" t="str">
        <f t="shared" si="5"/>
        <v/>
      </c>
      <c r="AC23" s="80"/>
      <c r="AD23" s="79" t="str">
        <f t="shared" si="0"/>
        <v/>
      </c>
      <c r="AE23" s="81"/>
    </row>
    <row r="24" spans="2:31" x14ac:dyDescent="0.2">
      <c r="B24" s="46">
        <v>15</v>
      </c>
      <c r="C24" s="48" t="str">
        <f>IF(VLOOKUP(B24,Dados!$A$23:$B$54,2,FALSE)=0,"",VLOOKUP(B24,Dados!$A$23:$B$54,2,FALSE))</f>
        <v/>
      </c>
      <c r="D24" s="119"/>
      <c r="E24" s="120"/>
      <c r="F24" s="121"/>
      <c r="G24" s="121"/>
      <c r="H24" s="121"/>
      <c r="I24" s="121"/>
      <c r="J24" s="121"/>
      <c r="K24" s="34" t="str">
        <f t="shared" si="1"/>
        <v/>
      </c>
      <c r="L24" s="121"/>
      <c r="M24" s="121"/>
      <c r="N24" s="121"/>
      <c r="O24" s="121"/>
      <c r="P24" s="121"/>
      <c r="Q24" s="121"/>
      <c r="R24" s="34" t="str">
        <f t="shared" si="2"/>
        <v/>
      </c>
      <c r="S24" s="121"/>
      <c r="T24" s="121"/>
      <c r="U24" s="121"/>
      <c r="V24" s="121"/>
      <c r="W24" s="121"/>
      <c r="X24" s="34" t="str">
        <f t="shared" si="3"/>
        <v/>
      </c>
      <c r="Y24" s="130"/>
      <c r="Z24" s="58" t="str">
        <f t="shared" si="4"/>
        <v/>
      </c>
      <c r="AA24" s="25" t="str">
        <f>IF(Z24&lt;&gt;"",IF('1.º Per.'!Z24&gt;=Dados!$E$24,IF('1.º Per.'!Z24&lt;=Dados!$F$24,Dados!$D$24,IF('1.º Per.'!Z24&lt;=Dados!$F$25,Dados!$D$25,IF('1.º Per.'!Z24&lt;=Dados!$F$26,Dados!$D$26,IF('1.º Per.'!Z24&lt;=Dados!$F$27,Dados!$D$27,Dados!$D$28))))),"")</f>
        <v/>
      </c>
      <c r="AB24" s="78" t="str">
        <f t="shared" si="5"/>
        <v/>
      </c>
      <c r="AC24" s="80"/>
      <c r="AD24" s="79" t="str">
        <f t="shared" si="0"/>
        <v/>
      </c>
      <c r="AE24" s="81"/>
    </row>
    <row r="25" spans="2:31" x14ac:dyDescent="0.2">
      <c r="B25" s="46">
        <v>16</v>
      </c>
      <c r="C25" s="48" t="str">
        <f>IF(VLOOKUP(B25,Dados!$A$23:$B$54,2,FALSE)=0,"",VLOOKUP(B25,Dados!$A$23:$B$54,2,FALSE))</f>
        <v/>
      </c>
      <c r="D25" s="119"/>
      <c r="E25" s="120"/>
      <c r="F25" s="121"/>
      <c r="G25" s="121"/>
      <c r="H25" s="121"/>
      <c r="I25" s="121"/>
      <c r="J25" s="121"/>
      <c r="K25" s="34" t="str">
        <f t="shared" si="1"/>
        <v/>
      </c>
      <c r="L25" s="121"/>
      <c r="M25" s="121"/>
      <c r="N25" s="121"/>
      <c r="O25" s="121"/>
      <c r="P25" s="121"/>
      <c r="Q25" s="121"/>
      <c r="R25" s="34" t="str">
        <f t="shared" si="2"/>
        <v/>
      </c>
      <c r="S25" s="121"/>
      <c r="T25" s="121"/>
      <c r="U25" s="121"/>
      <c r="V25" s="121"/>
      <c r="W25" s="121"/>
      <c r="X25" s="34" t="str">
        <f t="shared" si="3"/>
        <v/>
      </c>
      <c r="Y25" s="130"/>
      <c r="Z25" s="58" t="str">
        <f t="shared" si="4"/>
        <v/>
      </c>
      <c r="AA25" s="25" t="str">
        <f>IF(Z25&lt;&gt;"",IF('1.º Per.'!Z25&gt;=Dados!$E$24,IF('1.º Per.'!Z25&lt;=Dados!$F$24,Dados!$D$24,IF('1.º Per.'!Z25&lt;=Dados!$F$25,Dados!$D$25,IF('1.º Per.'!Z25&lt;=Dados!$F$26,Dados!$D$26,IF('1.º Per.'!Z25&lt;=Dados!$F$27,Dados!$D$27,Dados!$D$28))))),"")</f>
        <v/>
      </c>
      <c r="AB25" s="78" t="str">
        <f t="shared" si="5"/>
        <v/>
      </c>
      <c r="AC25" s="80"/>
      <c r="AD25" s="79" t="str">
        <f t="shared" si="0"/>
        <v/>
      </c>
      <c r="AE25" s="81"/>
    </row>
    <row r="26" spans="2:31" x14ac:dyDescent="0.2">
      <c r="B26" s="46">
        <v>17</v>
      </c>
      <c r="C26" s="48" t="str">
        <f>IF(VLOOKUP(B26,Dados!$A$23:$B$54,2,FALSE)=0,"",VLOOKUP(B26,Dados!$A$23:$B$54,2,FALSE))</f>
        <v/>
      </c>
      <c r="D26" s="119"/>
      <c r="E26" s="120"/>
      <c r="F26" s="121"/>
      <c r="G26" s="121"/>
      <c r="H26" s="121"/>
      <c r="I26" s="121"/>
      <c r="J26" s="121"/>
      <c r="K26" s="34" t="str">
        <f t="shared" si="1"/>
        <v/>
      </c>
      <c r="L26" s="121"/>
      <c r="M26" s="121"/>
      <c r="N26" s="121"/>
      <c r="O26" s="121"/>
      <c r="P26" s="121"/>
      <c r="Q26" s="121"/>
      <c r="R26" s="34" t="str">
        <f t="shared" si="2"/>
        <v/>
      </c>
      <c r="S26" s="121"/>
      <c r="T26" s="121"/>
      <c r="U26" s="121"/>
      <c r="V26" s="121"/>
      <c r="W26" s="121"/>
      <c r="X26" s="34" t="str">
        <f t="shared" si="3"/>
        <v/>
      </c>
      <c r="Y26" s="130"/>
      <c r="Z26" s="58" t="str">
        <f t="shared" si="4"/>
        <v/>
      </c>
      <c r="AA26" s="25" t="str">
        <f>IF(Z26&lt;&gt;"",IF('1.º Per.'!Z26&gt;=Dados!$E$24,IF('1.º Per.'!Z26&lt;=Dados!$F$24,Dados!$D$24,IF('1.º Per.'!Z26&lt;=Dados!$F$25,Dados!$D$25,IF('1.º Per.'!Z26&lt;=Dados!$F$26,Dados!$D$26,IF('1.º Per.'!Z26&lt;=Dados!$F$27,Dados!$D$27,Dados!$D$28))))),"")</f>
        <v/>
      </c>
      <c r="AB26" s="78" t="str">
        <f t="shared" si="5"/>
        <v/>
      </c>
      <c r="AC26" s="80"/>
      <c r="AD26" s="79" t="str">
        <f t="shared" si="0"/>
        <v/>
      </c>
      <c r="AE26" s="81"/>
    </row>
    <row r="27" spans="2:31" x14ac:dyDescent="0.2">
      <c r="B27" s="46">
        <v>18</v>
      </c>
      <c r="C27" s="48" t="str">
        <f>IF(VLOOKUP(B27,Dados!$A$23:$B$54,2,FALSE)=0,"",VLOOKUP(B27,Dados!$A$23:$B$54,2,FALSE))</f>
        <v/>
      </c>
      <c r="D27" s="119"/>
      <c r="E27" s="120"/>
      <c r="F27" s="121"/>
      <c r="G27" s="121"/>
      <c r="H27" s="121"/>
      <c r="I27" s="121"/>
      <c r="J27" s="121"/>
      <c r="K27" s="34" t="str">
        <f t="shared" si="1"/>
        <v/>
      </c>
      <c r="L27" s="121"/>
      <c r="M27" s="121"/>
      <c r="N27" s="121"/>
      <c r="O27" s="121"/>
      <c r="P27" s="121"/>
      <c r="Q27" s="121"/>
      <c r="R27" s="34" t="str">
        <f t="shared" si="2"/>
        <v/>
      </c>
      <c r="S27" s="121"/>
      <c r="T27" s="121"/>
      <c r="U27" s="121"/>
      <c r="V27" s="121"/>
      <c r="W27" s="121"/>
      <c r="X27" s="34" t="str">
        <f t="shared" si="3"/>
        <v/>
      </c>
      <c r="Y27" s="130"/>
      <c r="Z27" s="58" t="str">
        <f t="shared" si="4"/>
        <v/>
      </c>
      <c r="AA27" s="25" t="str">
        <f>IF(Z27&lt;&gt;"",IF('1.º Per.'!Z27&gt;=Dados!$E$24,IF('1.º Per.'!Z27&lt;=Dados!$F$24,Dados!$D$24,IF('1.º Per.'!Z27&lt;=Dados!$F$25,Dados!$D$25,IF('1.º Per.'!Z27&lt;=Dados!$F$26,Dados!$D$26,IF('1.º Per.'!Z27&lt;=Dados!$F$27,Dados!$D$27,Dados!$D$28))))),"")</f>
        <v/>
      </c>
      <c r="AB27" s="78" t="str">
        <f t="shared" si="5"/>
        <v/>
      </c>
      <c r="AC27" s="80"/>
      <c r="AD27" s="79" t="str">
        <f t="shared" si="0"/>
        <v/>
      </c>
      <c r="AE27" s="81"/>
    </row>
    <row r="28" spans="2:31" x14ac:dyDescent="0.2">
      <c r="B28" s="46">
        <v>19</v>
      </c>
      <c r="C28" s="48" t="str">
        <f>IF(VLOOKUP(B28,Dados!$A$23:$B$54,2,FALSE)=0,"",VLOOKUP(B28,Dados!$A$23:$B$54,2,FALSE))</f>
        <v/>
      </c>
      <c r="D28" s="119"/>
      <c r="E28" s="120"/>
      <c r="F28" s="121"/>
      <c r="G28" s="121"/>
      <c r="H28" s="121"/>
      <c r="I28" s="121"/>
      <c r="J28" s="121"/>
      <c r="K28" s="34" t="str">
        <f t="shared" si="1"/>
        <v/>
      </c>
      <c r="L28" s="121"/>
      <c r="M28" s="121"/>
      <c r="N28" s="121"/>
      <c r="O28" s="121"/>
      <c r="P28" s="121"/>
      <c r="Q28" s="121"/>
      <c r="R28" s="34" t="str">
        <f t="shared" si="2"/>
        <v/>
      </c>
      <c r="S28" s="121"/>
      <c r="T28" s="121"/>
      <c r="U28" s="121"/>
      <c r="V28" s="121"/>
      <c r="W28" s="121"/>
      <c r="X28" s="34" t="str">
        <f t="shared" si="3"/>
        <v/>
      </c>
      <c r="Y28" s="130"/>
      <c r="Z28" s="58" t="str">
        <f t="shared" si="4"/>
        <v/>
      </c>
      <c r="AA28" s="25" t="str">
        <f>IF(Z28&lt;&gt;"",IF('1.º Per.'!Z28&gt;=Dados!$E$24,IF('1.º Per.'!Z28&lt;=Dados!$F$24,Dados!$D$24,IF('1.º Per.'!Z28&lt;=Dados!$F$25,Dados!$D$25,IF('1.º Per.'!Z28&lt;=Dados!$F$26,Dados!$D$26,IF('1.º Per.'!Z28&lt;=Dados!$F$27,Dados!$D$27,Dados!$D$28))))),"")</f>
        <v/>
      </c>
      <c r="AB28" s="78" t="str">
        <f t="shared" si="5"/>
        <v/>
      </c>
      <c r="AC28" s="80"/>
      <c r="AD28" s="79" t="str">
        <f t="shared" si="0"/>
        <v/>
      </c>
      <c r="AE28" s="81"/>
    </row>
    <row r="29" spans="2:31" x14ac:dyDescent="0.2">
      <c r="B29" s="46">
        <v>20</v>
      </c>
      <c r="C29" s="48" t="str">
        <f>IF(VLOOKUP(B29,Dados!$A$23:$B$54,2,FALSE)=0,"",VLOOKUP(B29,Dados!$A$23:$B$54,2,FALSE))</f>
        <v/>
      </c>
      <c r="D29" s="119"/>
      <c r="E29" s="120"/>
      <c r="F29" s="121"/>
      <c r="G29" s="121"/>
      <c r="H29" s="121"/>
      <c r="I29" s="121"/>
      <c r="J29" s="121"/>
      <c r="K29" s="34" t="str">
        <f t="shared" si="1"/>
        <v/>
      </c>
      <c r="L29" s="121"/>
      <c r="M29" s="121"/>
      <c r="N29" s="121"/>
      <c r="O29" s="121"/>
      <c r="P29" s="121"/>
      <c r="Q29" s="121"/>
      <c r="R29" s="34" t="str">
        <f t="shared" si="2"/>
        <v/>
      </c>
      <c r="S29" s="121"/>
      <c r="T29" s="121"/>
      <c r="U29" s="121"/>
      <c r="V29" s="121"/>
      <c r="W29" s="121"/>
      <c r="X29" s="34" t="str">
        <f t="shared" si="3"/>
        <v/>
      </c>
      <c r="Y29" s="130"/>
      <c r="Z29" s="58" t="str">
        <f t="shared" si="4"/>
        <v/>
      </c>
      <c r="AA29" s="25" t="str">
        <f>IF(Z29&lt;&gt;"",IF('1.º Per.'!Z29&gt;=Dados!$E$24,IF('1.º Per.'!Z29&lt;=Dados!$F$24,Dados!$D$24,IF('1.º Per.'!Z29&lt;=Dados!$F$25,Dados!$D$25,IF('1.º Per.'!Z29&lt;=Dados!$F$26,Dados!$D$26,IF('1.º Per.'!Z29&lt;=Dados!$F$27,Dados!$D$27,Dados!$D$28))))),"")</f>
        <v/>
      </c>
      <c r="AB29" s="78" t="str">
        <f t="shared" si="5"/>
        <v/>
      </c>
      <c r="AC29" s="80"/>
      <c r="AD29" s="79" t="str">
        <f t="shared" si="0"/>
        <v/>
      </c>
      <c r="AE29" s="81"/>
    </row>
    <row r="30" spans="2:31" x14ac:dyDescent="0.2">
      <c r="B30" s="46">
        <v>21</v>
      </c>
      <c r="C30" s="48" t="str">
        <f>IF(VLOOKUP(B30,Dados!$A$23:$B$54,2,FALSE)=0,"",VLOOKUP(B30,Dados!$A$23:$B$54,2,FALSE))</f>
        <v/>
      </c>
      <c r="D30" s="119"/>
      <c r="E30" s="120"/>
      <c r="F30" s="121"/>
      <c r="G30" s="121"/>
      <c r="H30" s="121"/>
      <c r="I30" s="121"/>
      <c r="J30" s="121"/>
      <c r="K30" s="34" t="str">
        <f t="shared" si="1"/>
        <v/>
      </c>
      <c r="L30" s="121"/>
      <c r="M30" s="121"/>
      <c r="N30" s="121"/>
      <c r="O30" s="121"/>
      <c r="P30" s="121"/>
      <c r="Q30" s="121"/>
      <c r="R30" s="34" t="str">
        <f t="shared" si="2"/>
        <v/>
      </c>
      <c r="S30" s="121"/>
      <c r="T30" s="121"/>
      <c r="U30" s="121"/>
      <c r="V30" s="121"/>
      <c r="W30" s="121"/>
      <c r="X30" s="34" t="str">
        <f t="shared" si="3"/>
        <v/>
      </c>
      <c r="Y30" s="130"/>
      <c r="Z30" s="58" t="str">
        <f t="shared" si="4"/>
        <v/>
      </c>
      <c r="AA30" s="25" t="str">
        <f>IF(Z30&lt;&gt;"",IF('1.º Per.'!Z30&gt;=Dados!$E$24,IF('1.º Per.'!Z30&lt;=Dados!$F$24,Dados!$D$24,IF('1.º Per.'!Z30&lt;=Dados!$F$25,Dados!$D$25,IF('1.º Per.'!Z30&lt;=Dados!$F$26,Dados!$D$26,IF('1.º Per.'!Z30&lt;=Dados!$F$27,Dados!$D$27,Dados!$D$28))))),"")</f>
        <v/>
      </c>
      <c r="AB30" s="78" t="str">
        <f t="shared" si="5"/>
        <v/>
      </c>
      <c r="AC30" s="80"/>
      <c r="AD30" s="79" t="str">
        <f t="shared" si="0"/>
        <v/>
      </c>
      <c r="AE30" s="81"/>
    </row>
    <row r="31" spans="2:31" x14ac:dyDescent="0.2">
      <c r="B31" s="46">
        <v>22</v>
      </c>
      <c r="C31" s="48" t="str">
        <f>IF(VLOOKUP(B31,Dados!$A$23:$B$54,2,FALSE)=0,"",VLOOKUP(B31,Dados!$A$23:$B$54,2,FALSE))</f>
        <v/>
      </c>
      <c r="D31" s="119"/>
      <c r="E31" s="120"/>
      <c r="F31" s="121"/>
      <c r="G31" s="121"/>
      <c r="H31" s="121"/>
      <c r="I31" s="121"/>
      <c r="J31" s="121"/>
      <c r="K31" s="34" t="str">
        <f t="shared" si="1"/>
        <v/>
      </c>
      <c r="L31" s="121"/>
      <c r="M31" s="121"/>
      <c r="N31" s="121"/>
      <c r="O31" s="121"/>
      <c r="P31" s="121"/>
      <c r="Q31" s="121"/>
      <c r="R31" s="34" t="str">
        <f t="shared" si="2"/>
        <v/>
      </c>
      <c r="S31" s="121"/>
      <c r="T31" s="121"/>
      <c r="U31" s="121"/>
      <c r="V31" s="121"/>
      <c r="W31" s="121"/>
      <c r="X31" s="34" t="str">
        <f t="shared" si="3"/>
        <v/>
      </c>
      <c r="Y31" s="130"/>
      <c r="Z31" s="58" t="str">
        <f t="shared" si="4"/>
        <v/>
      </c>
      <c r="AA31" s="25" t="str">
        <f>IF(Z31&lt;&gt;"",IF('1.º Per.'!Z31&gt;=Dados!$E$24,IF('1.º Per.'!Z31&lt;=Dados!$F$24,Dados!$D$24,IF('1.º Per.'!Z31&lt;=Dados!$F$25,Dados!$D$25,IF('1.º Per.'!Z31&lt;=Dados!$F$26,Dados!$D$26,IF('1.º Per.'!Z31&lt;=Dados!$F$27,Dados!$D$27,Dados!$D$28))))),"")</f>
        <v/>
      </c>
      <c r="AB31" s="78" t="str">
        <f t="shared" si="5"/>
        <v/>
      </c>
      <c r="AC31" s="80"/>
      <c r="AD31" s="79" t="str">
        <f t="shared" si="0"/>
        <v/>
      </c>
      <c r="AE31" s="81"/>
    </row>
    <row r="32" spans="2:31" x14ac:dyDescent="0.2">
      <c r="B32" s="46">
        <v>23</v>
      </c>
      <c r="C32" s="48" t="str">
        <f>IF(VLOOKUP(B32,Dados!$A$23:$B$54,2,FALSE)=0,"",VLOOKUP(B32,Dados!$A$23:$B$54,2,FALSE))</f>
        <v/>
      </c>
      <c r="D32" s="119"/>
      <c r="E32" s="120"/>
      <c r="F32" s="121"/>
      <c r="G32" s="121"/>
      <c r="H32" s="121"/>
      <c r="I32" s="121"/>
      <c r="J32" s="121"/>
      <c r="K32" s="34" t="str">
        <f t="shared" si="1"/>
        <v/>
      </c>
      <c r="L32" s="121"/>
      <c r="M32" s="121"/>
      <c r="N32" s="121"/>
      <c r="O32" s="121"/>
      <c r="P32" s="121"/>
      <c r="Q32" s="121"/>
      <c r="R32" s="34" t="str">
        <f t="shared" si="2"/>
        <v/>
      </c>
      <c r="S32" s="121"/>
      <c r="T32" s="121"/>
      <c r="U32" s="121"/>
      <c r="V32" s="121"/>
      <c r="W32" s="121"/>
      <c r="X32" s="34" t="str">
        <f t="shared" si="3"/>
        <v/>
      </c>
      <c r="Y32" s="130"/>
      <c r="Z32" s="58" t="str">
        <f t="shared" si="4"/>
        <v/>
      </c>
      <c r="AA32" s="25" t="str">
        <f>IF(Z32&lt;&gt;"",IF('1.º Per.'!Z32&gt;=Dados!$E$24,IF('1.º Per.'!Z32&lt;=Dados!$F$24,Dados!$D$24,IF('1.º Per.'!Z32&lt;=Dados!$F$25,Dados!$D$25,IF('1.º Per.'!Z32&lt;=Dados!$F$26,Dados!$D$26,IF('1.º Per.'!Z32&lt;=Dados!$F$27,Dados!$D$27,Dados!$D$28))))),"")</f>
        <v/>
      </c>
      <c r="AB32" s="78" t="str">
        <f t="shared" si="5"/>
        <v/>
      </c>
      <c r="AC32" s="80"/>
      <c r="AD32" s="79" t="str">
        <f t="shared" si="0"/>
        <v/>
      </c>
      <c r="AE32" s="81"/>
    </row>
    <row r="33" spans="2:31" x14ac:dyDescent="0.2">
      <c r="B33" s="46">
        <v>24</v>
      </c>
      <c r="C33" s="48" t="str">
        <f>IF(VLOOKUP(B33,Dados!$A$23:$B$54,2,FALSE)=0,"",VLOOKUP(B33,Dados!$A$23:$B$54,2,FALSE))</f>
        <v/>
      </c>
      <c r="D33" s="119"/>
      <c r="E33" s="120"/>
      <c r="F33" s="121"/>
      <c r="G33" s="121"/>
      <c r="H33" s="121"/>
      <c r="I33" s="121"/>
      <c r="J33" s="121"/>
      <c r="K33" s="34" t="str">
        <f t="shared" si="1"/>
        <v/>
      </c>
      <c r="L33" s="121"/>
      <c r="M33" s="121"/>
      <c r="N33" s="121"/>
      <c r="O33" s="121"/>
      <c r="P33" s="121"/>
      <c r="Q33" s="121"/>
      <c r="R33" s="34" t="str">
        <f t="shared" si="2"/>
        <v/>
      </c>
      <c r="S33" s="121"/>
      <c r="T33" s="121"/>
      <c r="U33" s="121"/>
      <c r="V33" s="121"/>
      <c r="W33" s="121"/>
      <c r="X33" s="34" t="str">
        <f t="shared" si="3"/>
        <v/>
      </c>
      <c r="Y33" s="130"/>
      <c r="Z33" s="58" t="str">
        <f t="shared" si="4"/>
        <v/>
      </c>
      <c r="AA33" s="25" t="str">
        <f>IF(Z33&lt;&gt;"",IF('1.º Per.'!Z33&gt;=Dados!$E$24,IF('1.º Per.'!Z33&lt;=Dados!$F$24,Dados!$D$24,IF('1.º Per.'!Z33&lt;=Dados!$F$25,Dados!$D$25,IF('1.º Per.'!Z33&lt;=Dados!$F$26,Dados!$D$26,IF('1.º Per.'!Z33&lt;=Dados!$F$27,Dados!$D$27,Dados!$D$28))))),"")</f>
        <v/>
      </c>
      <c r="AB33" s="78" t="str">
        <f t="shared" si="5"/>
        <v/>
      </c>
      <c r="AC33" s="80"/>
      <c r="AD33" s="79" t="str">
        <f t="shared" si="0"/>
        <v/>
      </c>
      <c r="AE33" s="81"/>
    </row>
    <row r="34" spans="2:31" x14ac:dyDescent="0.2">
      <c r="B34" s="46">
        <v>25</v>
      </c>
      <c r="C34" s="48" t="str">
        <f>IF(VLOOKUP(B34,Dados!$A$23:$B$54,2,FALSE)=0,"",VLOOKUP(B34,Dados!$A$23:$B$54,2,FALSE))</f>
        <v/>
      </c>
      <c r="D34" s="119"/>
      <c r="E34" s="120"/>
      <c r="F34" s="121"/>
      <c r="G34" s="121"/>
      <c r="H34" s="121"/>
      <c r="I34" s="121"/>
      <c r="J34" s="121"/>
      <c r="K34" s="34" t="str">
        <f t="shared" si="1"/>
        <v/>
      </c>
      <c r="L34" s="121"/>
      <c r="M34" s="121"/>
      <c r="N34" s="121"/>
      <c r="O34" s="121"/>
      <c r="P34" s="121"/>
      <c r="Q34" s="121"/>
      <c r="R34" s="34" t="str">
        <f t="shared" si="2"/>
        <v/>
      </c>
      <c r="S34" s="121"/>
      <c r="T34" s="121"/>
      <c r="U34" s="121"/>
      <c r="V34" s="121"/>
      <c r="W34" s="121"/>
      <c r="X34" s="34" t="str">
        <f t="shared" si="3"/>
        <v/>
      </c>
      <c r="Y34" s="130"/>
      <c r="Z34" s="58" t="str">
        <f t="shared" si="4"/>
        <v/>
      </c>
      <c r="AA34" s="25" t="str">
        <f>IF(Z34&lt;&gt;"",IF('1.º Per.'!Z34&gt;=Dados!$E$24,IF('1.º Per.'!Z34&lt;=Dados!$F$24,Dados!$D$24,IF('1.º Per.'!Z34&lt;=Dados!$F$25,Dados!$D$25,IF('1.º Per.'!Z34&lt;=Dados!$F$26,Dados!$D$26,IF('1.º Per.'!Z34&lt;=Dados!$F$27,Dados!$D$27,Dados!$D$28))))),"")</f>
        <v/>
      </c>
      <c r="AB34" s="78" t="str">
        <f t="shared" si="5"/>
        <v/>
      </c>
      <c r="AC34" s="80"/>
      <c r="AD34" s="79" t="str">
        <f t="shared" si="0"/>
        <v/>
      </c>
      <c r="AE34" s="81"/>
    </row>
    <row r="35" spans="2:31" x14ac:dyDescent="0.2">
      <c r="B35" s="46">
        <v>26</v>
      </c>
      <c r="C35" s="48" t="str">
        <f>IF(VLOOKUP(B35,Dados!$A$23:$B$54,2,FALSE)=0,"",VLOOKUP(B35,Dados!$A$23:$B$54,2,FALSE))</f>
        <v/>
      </c>
      <c r="D35" s="119"/>
      <c r="E35" s="120"/>
      <c r="F35" s="121"/>
      <c r="G35" s="121"/>
      <c r="H35" s="121"/>
      <c r="I35" s="121"/>
      <c r="J35" s="121"/>
      <c r="K35" s="34" t="str">
        <f t="shared" si="1"/>
        <v/>
      </c>
      <c r="L35" s="121"/>
      <c r="M35" s="121"/>
      <c r="N35" s="121"/>
      <c r="O35" s="121"/>
      <c r="P35" s="121"/>
      <c r="Q35" s="121"/>
      <c r="R35" s="34" t="str">
        <f t="shared" si="2"/>
        <v/>
      </c>
      <c r="S35" s="121"/>
      <c r="T35" s="121"/>
      <c r="U35" s="121"/>
      <c r="V35" s="121"/>
      <c r="W35" s="121"/>
      <c r="X35" s="34" t="str">
        <f t="shared" si="3"/>
        <v/>
      </c>
      <c r="Y35" s="130"/>
      <c r="Z35" s="58" t="str">
        <f t="shared" si="4"/>
        <v/>
      </c>
      <c r="AA35" s="25" t="str">
        <f>IF(Z35&lt;&gt;"",IF('1.º Per.'!Z35&gt;=Dados!$E$24,IF('1.º Per.'!Z35&lt;=Dados!$F$24,Dados!$D$24,IF('1.º Per.'!Z35&lt;=Dados!$F$25,Dados!$D$25,IF('1.º Per.'!Z35&lt;=Dados!$F$26,Dados!$D$26,IF('1.º Per.'!Z35&lt;=Dados!$F$27,Dados!$D$27,Dados!$D$28))))),"")</f>
        <v/>
      </c>
      <c r="AB35" s="78" t="str">
        <f t="shared" si="5"/>
        <v/>
      </c>
      <c r="AC35" s="80"/>
      <c r="AD35" s="79" t="str">
        <f t="shared" si="0"/>
        <v/>
      </c>
      <c r="AE35" s="81"/>
    </row>
    <row r="36" spans="2:31" x14ac:dyDescent="0.2">
      <c r="B36" s="46">
        <v>27</v>
      </c>
      <c r="C36" s="48" t="str">
        <f>IF(VLOOKUP(B36,Dados!$A$23:$B$54,2,FALSE)=0,"",VLOOKUP(B36,Dados!$A$23:$B$54,2,FALSE))</f>
        <v/>
      </c>
      <c r="D36" s="119"/>
      <c r="E36" s="120"/>
      <c r="F36" s="121"/>
      <c r="G36" s="121"/>
      <c r="H36" s="121"/>
      <c r="I36" s="121"/>
      <c r="J36" s="121"/>
      <c r="K36" s="34" t="str">
        <f t="shared" si="1"/>
        <v/>
      </c>
      <c r="L36" s="121"/>
      <c r="M36" s="121"/>
      <c r="N36" s="121"/>
      <c r="O36" s="121"/>
      <c r="P36" s="121"/>
      <c r="Q36" s="121"/>
      <c r="R36" s="34" t="str">
        <f t="shared" si="2"/>
        <v/>
      </c>
      <c r="S36" s="121"/>
      <c r="T36" s="121"/>
      <c r="U36" s="121"/>
      <c r="V36" s="121"/>
      <c r="W36" s="121"/>
      <c r="X36" s="34" t="str">
        <f t="shared" si="3"/>
        <v/>
      </c>
      <c r="Y36" s="130"/>
      <c r="Z36" s="58" t="str">
        <f t="shared" si="4"/>
        <v/>
      </c>
      <c r="AA36" s="25" t="str">
        <f>IF(Z36&lt;&gt;"",IF('1.º Per.'!Z36&gt;=Dados!$E$24,IF('1.º Per.'!Z36&lt;=Dados!$F$24,Dados!$D$24,IF('1.º Per.'!Z36&lt;=Dados!$F$25,Dados!$D$25,IF('1.º Per.'!Z36&lt;=Dados!$F$26,Dados!$D$26,IF('1.º Per.'!Z36&lt;=Dados!$F$27,Dados!$D$27,Dados!$D$28))))),"")</f>
        <v/>
      </c>
      <c r="AB36" s="78" t="str">
        <f t="shared" si="5"/>
        <v/>
      </c>
      <c r="AC36" s="80"/>
      <c r="AD36" s="79" t="str">
        <f t="shared" si="0"/>
        <v/>
      </c>
      <c r="AE36" s="81"/>
    </row>
    <row r="37" spans="2:31" x14ac:dyDescent="0.2">
      <c r="B37" s="46">
        <v>28</v>
      </c>
      <c r="C37" s="48" t="str">
        <f>IF(VLOOKUP(B37,Dados!$A$23:$B$54,2,FALSE)=0,"",VLOOKUP(B37,Dados!$A$23:$B$54,2,FALSE))</f>
        <v/>
      </c>
      <c r="D37" s="119"/>
      <c r="E37" s="120"/>
      <c r="F37" s="121"/>
      <c r="G37" s="121"/>
      <c r="H37" s="121"/>
      <c r="I37" s="121"/>
      <c r="J37" s="121"/>
      <c r="K37" s="34" t="str">
        <f t="shared" si="1"/>
        <v/>
      </c>
      <c r="L37" s="121"/>
      <c r="M37" s="121"/>
      <c r="N37" s="121"/>
      <c r="O37" s="121"/>
      <c r="P37" s="121"/>
      <c r="Q37" s="121"/>
      <c r="R37" s="34" t="str">
        <f t="shared" si="2"/>
        <v/>
      </c>
      <c r="S37" s="121"/>
      <c r="T37" s="121"/>
      <c r="U37" s="121"/>
      <c r="V37" s="121"/>
      <c r="W37" s="121"/>
      <c r="X37" s="34" t="str">
        <f t="shared" si="3"/>
        <v/>
      </c>
      <c r="Y37" s="130"/>
      <c r="Z37" s="58" t="str">
        <f t="shared" si="4"/>
        <v/>
      </c>
      <c r="AA37" s="25" t="str">
        <f>IF(Z37&lt;&gt;"",IF('1.º Per.'!Z37&gt;=Dados!$E$24,IF('1.º Per.'!Z37&lt;=Dados!$F$24,Dados!$D$24,IF('1.º Per.'!Z37&lt;=Dados!$F$25,Dados!$D$25,IF('1.º Per.'!Z37&lt;=Dados!$F$26,Dados!$D$26,IF('1.º Per.'!Z37&lt;=Dados!$F$27,Dados!$D$27,Dados!$D$28))))),"")</f>
        <v/>
      </c>
      <c r="AB37" s="78" t="str">
        <f t="shared" si="5"/>
        <v/>
      </c>
      <c r="AC37" s="80"/>
      <c r="AD37" s="79" t="str">
        <f t="shared" si="0"/>
        <v/>
      </c>
      <c r="AE37" s="81"/>
    </row>
    <row r="38" spans="2:31" x14ac:dyDescent="0.2">
      <c r="B38" s="46">
        <v>29</v>
      </c>
      <c r="C38" s="48" t="str">
        <f>IF(VLOOKUP(B38,Dados!$A$23:$B$54,2,FALSE)=0,"",VLOOKUP(B38,Dados!$A$23:$B$54,2,FALSE))</f>
        <v/>
      </c>
      <c r="D38" s="119"/>
      <c r="E38" s="120"/>
      <c r="F38" s="121"/>
      <c r="G38" s="121"/>
      <c r="H38" s="121"/>
      <c r="I38" s="121"/>
      <c r="J38" s="121"/>
      <c r="K38" s="34" t="str">
        <f t="shared" si="1"/>
        <v/>
      </c>
      <c r="L38" s="121"/>
      <c r="M38" s="121"/>
      <c r="N38" s="121"/>
      <c r="O38" s="121"/>
      <c r="P38" s="121"/>
      <c r="Q38" s="121"/>
      <c r="R38" s="34" t="str">
        <f t="shared" si="2"/>
        <v/>
      </c>
      <c r="S38" s="121"/>
      <c r="T38" s="121"/>
      <c r="U38" s="121"/>
      <c r="V38" s="121"/>
      <c r="W38" s="121"/>
      <c r="X38" s="34" t="str">
        <f t="shared" si="3"/>
        <v/>
      </c>
      <c r="Y38" s="130"/>
      <c r="Z38" s="58" t="str">
        <f t="shared" si="4"/>
        <v/>
      </c>
      <c r="AA38" s="25" t="str">
        <f>IF(Z38&lt;&gt;"",IF('1.º Per.'!Z38&gt;=Dados!$E$24,IF('1.º Per.'!Z38&lt;=Dados!$F$24,Dados!$D$24,IF('1.º Per.'!Z38&lt;=Dados!$F$25,Dados!$D$25,IF('1.º Per.'!Z38&lt;=Dados!$F$26,Dados!$D$26,IF('1.º Per.'!Z38&lt;=Dados!$F$27,Dados!$D$27,Dados!$D$28))))),"")</f>
        <v/>
      </c>
      <c r="AB38" s="78" t="str">
        <f t="shared" si="5"/>
        <v/>
      </c>
      <c r="AC38" s="80"/>
      <c r="AD38" s="79" t="str">
        <f t="shared" si="0"/>
        <v/>
      </c>
      <c r="AE38" s="81"/>
    </row>
    <row r="39" spans="2:31" x14ac:dyDescent="0.2">
      <c r="B39" s="46">
        <v>30</v>
      </c>
      <c r="C39" s="48" t="str">
        <f>IF(VLOOKUP(B39,Dados!$A$23:$B$54,2,FALSE)=0,"",VLOOKUP(B39,Dados!$A$23:$B$54,2,FALSE))</f>
        <v/>
      </c>
      <c r="D39" s="119"/>
      <c r="E39" s="120"/>
      <c r="F39" s="121"/>
      <c r="G39" s="121"/>
      <c r="H39" s="121"/>
      <c r="I39" s="121"/>
      <c r="J39" s="121"/>
      <c r="K39" s="34" t="str">
        <f t="shared" si="1"/>
        <v/>
      </c>
      <c r="L39" s="121"/>
      <c r="M39" s="121"/>
      <c r="N39" s="121"/>
      <c r="O39" s="121"/>
      <c r="P39" s="121"/>
      <c r="Q39" s="121"/>
      <c r="R39" s="34" t="str">
        <f t="shared" si="2"/>
        <v/>
      </c>
      <c r="S39" s="121"/>
      <c r="T39" s="121"/>
      <c r="U39" s="121"/>
      <c r="V39" s="121"/>
      <c r="W39" s="121"/>
      <c r="X39" s="34" t="str">
        <f t="shared" si="3"/>
        <v/>
      </c>
      <c r="Y39" s="130"/>
      <c r="Z39" s="58" t="str">
        <f t="shared" si="4"/>
        <v/>
      </c>
      <c r="AA39" s="25" t="str">
        <f>IF(Z39&lt;&gt;"",IF('1.º Per.'!Z39&gt;=Dados!$E$24,IF('1.º Per.'!Z39&lt;=Dados!$F$24,Dados!$D$24,IF('1.º Per.'!Z39&lt;=Dados!$F$25,Dados!$D$25,IF('1.º Per.'!Z39&lt;=Dados!$F$26,Dados!$D$26,IF('1.º Per.'!Z39&lt;=Dados!$F$27,Dados!$D$27,Dados!$D$28))))),"")</f>
        <v/>
      </c>
      <c r="AB39" s="78" t="str">
        <f t="shared" si="5"/>
        <v/>
      </c>
      <c r="AC39" s="80"/>
      <c r="AD39" s="79" t="str">
        <f t="shared" si="0"/>
        <v/>
      </c>
      <c r="AE39" s="81"/>
    </row>
    <row r="40" spans="2:31" x14ac:dyDescent="0.2">
      <c r="B40" s="46">
        <v>31</v>
      </c>
      <c r="C40" s="48" t="str">
        <f>IF(VLOOKUP(B40,Dados!$A$23:$B$54,2,FALSE)=0,"",VLOOKUP(B40,Dados!$A$23:$B$54,2,FALSE))</f>
        <v/>
      </c>
      <c r="D40" s="119"/>
      <c r="E40" s="120"/>
      <c r="F40" s="121"/>
      <c r="G40" s="121"/>
      <c r="H40" s="121"/>
      <c r="I40" s="121"/>
      <c r="J40" s="121"/>
      <c r="K40" s="34" t="str">
        <f t="shared" si="1"/>
        <v/>
      </c>
      <c r="L40" s="121"/>
      <c r="M40" s="121"/>
      <c r="N40" s="121"/>
      <c r="O40" s="121"/>
      <c r="P40" s="121"/>
      <c r="Q40" s="121"/>
      <c r="R40" s="34" t="str">
        <f t="shared" ref="R40:R41" si="6">IF(C40&lt;&gt;"",L40*$L$8+M40*$M$8+N40*$N$8+O40*$O$8+P40*$P$8+Q40*$Q$8,"")</f>
        <v/>
      </c>
      <c r="S40" s="121"/>
      <c r="T40" s="121"/>
      <c r="U40" s="121"/>
      <c r="V40" s="121"/>
      <c r="W40" s="121"/>
      <c r="X40" s="34" t="str">
        <f t="shared" ref="X40:X41" si="7">IF(C40&lt;&gt;"",S40*$S$8+T40*$T$8+U40*$U$8+V40*$V$8+W40*$W$8,"")</f>
        <v/>
      </c>
      <c r="Y40" s="130"/>
      <c r="Z40" s="58" t="str">
        <f t="shared" ref="Z40:Z41" si="8">IF(ISERROR(IF(AND($K$7&lt;&gt;"",$R$7&lt;&gt;"",$X$7&lt;&gt;"",SUM($E$8:$J$8)=100%,SUM($L$8:$Q$8)=100%,SUM($S$8:$W$8)=100%),K40*$K$7+R40*$R$7+X40*$X$7,"")),"",IF(AND($K$7&lt;&gt;"",$R$7&lt;&gt;"",$X$7&lt;&gt;"",SUM($E$8:$J$8)=100%,SUM($L$8:$Q$8)=100%,SUM($S$8:$W$8)=100%),K40*$K$7+R40*$R$7+X40*$X$7,""))</f>
        <v/>
      </c>
      <c r="AA40" s="25" t="str">
        <f>IF(Z40&lt;&gt;"",IF('1.º Per.'!Z40&gt;=Dados!$E$24,IF('1.º Per.'!Z40&lt;=Dados!$F$24,Dados!$D$24,IF('1.º Per.'!Z40&lt;=Dados!$F$25,Dados!$D$25,IF('1.º Per.'!Z40&lt;=Dados!$F$26,Dados!$D$26,IF('1.º Per.'!Z40&lt;=Dados!$F$27,Dados!$D$27,Dados!$D$28))))),"")</f>
        <v/>
      </c>
      <c r="AB40" s="78" t="str">
        <f t="shared" ref="AB40:AB41" si="9">IF(AA40&lt;&gt;"",IF(AA40&lt;3,"n","p"),"")</f>
        <v/>
      </c>
      <c r="AC40" s="80"/>
      <c r="AD40" s="79" t="str">
        <f t="shared" ref="AD40:AD41" si="10">IF(AB40&lt;&gt;"",ROUND(AA40,0),"")</f>
        <v/>
      </c>
      <c r="AE40" s="81"/>
    </row>
    <row r="41" spans="2:31" x14ac:dyDescent="0.2">
      <c r="B41" s="46">
        <v>32</v>
      </c>
      <c r="C41" s="48" t="str">
        <f>IF(VLOOKUP(B41,Dados!$A$23:$B$54,2,FALSE)=0,"",VLOOKUP(B41,Dados!$A$23:$B$54,2,FALSE))</f>
        <v/>
      </c>
      <c r="D41" s="119"/>
      <c r="E41" s="120"/>
      <c r="F41" s="121"/>
      <c r="G41" s="121"/>
      <c r="H41" s="121"/>
      <c r="I41" s="121"/>
      <c r="J41" s="121"/>
      <c r="K41" s="34" t="str">
        <f t="shared" si="1"/>
        <v/>
      </c>
      <c r="L41" s="121"/>
      <c r="M41" s="121"/>
      <c r="N41" s="121"/>
      <c r="O41" s="121"/>
      <c r="P41" s="121"/>
      <c r="Q41" s="121"/>
      <c r="R41" s="34" t="str">
        <f t="shared" si="6"/>
        <v/>
      </c>
      <c r="S41" s="121"/>
      <c r="T41" s="121"/>
      <c r="U41" s="121"/>
      <c r="V41" s="121"/>
      <c r="W41" s="121"/>
      <c r="X41" s="34" t="str">
        <f t="shared" si="7"/>
        <v/>
      </c>
      <c r="Y41" s="130"/>
      <c r="Z41" s="58" t="str">
        <f t="shared" si="8"/>
        <v/>
      </c>
      <c r="AA41" s="25" t="str">
        <f>IF(Z41&lt;&gt;"",IF('1.º Per.'!Z41&gt;=Dados!$E$24,IF('1.º Per.'!Z41&lt;=Dados!$F$24,Dados!$D$24,IF('1.º Per.'!Z41&lt;=Dados!$F$25,Dados!$D$25,IF('1.º Per.'!Z41&lt;=Dados!$F$26,Dados!$D$26,IF('1.º Per.'!Z41&lt;=Dados!$F$27,Dados!$D$27,Dados!$D$28))))),"")</f>
        <v/>
      </c>
      <c r="AB41" s="78" t="str">
        <f t="shared" si="9"/>
        <v/>
      </c>
      <c r="AC41" s="80"/>
      <c r="AD41" s="79" t="str">
        <f t="shared" si="10"/>
        <v/>
      </c>
      <c r="AE41" s="81"/>
    </row>
    <row r="42" spans="2:31" ht="15" customHeight="1" x14ac:dyDescent="0.2"/>
    <row r="44" spans="2:31" x14ac:dyDescent="0.2">
      <c r="C44" s="14" t="s">
        <v>46</v>
      </c>
      <c r="D44" s="15">
        <f>COUNTIF(AB10:AB41,"p")</f>
        <v>0</v>
      </c>
      <c r="E44" s="13"/>
      <c r="F44" s="12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82"/>
      <c r="AC44" s="82"/>
      <c r="AD44" s="82"/>
    </row>
    <row r="45" spans="2:31" x14ac:dyDescent="0.2">
      <c r="B45" s="29"/>
      <c r="C45" s="14" t="s">
        <v>47</v>
      </c>
      <c r="D45" s="55" t="str">
        <f>IF(ISERROR(D44/SUM($D$44,$D$47)),"",D44/SUM($D$44,$D$47))</f>
        <v/>
      </c>
      <c r="E45" s="13"/>
      <c r="F45" s="12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82"/>
      <c r="AC45" s="82"/>
      <c r="AD45" s="82"/>
    </row>
    <row r="46" spans="2:31" x14ac:dyDescent="0.2">
      <c r="B46" s="29"/>
      <c r="C46" s="53"/>
      <c r="D46" s="54"/>
      <c r="E46" s="13"/>
      <c r="F46" s="12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82"/>
      <c r="AC46" s="82"/>
      <c r="AD46" s="82"/>
    </row>
    <row r="47" spans="2:31" x14ac:dyDescent="0.2">
      <c r="B47" s="29"/>
      <c r="C47" s="14" t="s">
        <v>45</v>
      </c>
      <c r="D47" s="15">
        <f>COUNTIF(AB10:AB41,"n")</f>
        <v>0</v>
      </c>
      <c r="E47" s="13"/>
      <c r="F47" s="12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82"/>
      <c r="AC47" s="82"/>
      <c r="AD47" s="82"/>
    </row>
    <row r="48" spans="2:31" x14ac:dyDescent="0.2">
      <c r="B48" s="29"/>
      <c r="C48" s="14" t="s">
        <v>26</v>
      </c>
      <c r="D48" s="55" t="str">
        <f>IF(ISERROR(D47/SUM($D$44,$D$47)),"",D47/SUM($D$44,$D$47))</f>
        <v/>
      </c>
      <c r="E48" s="13"/>
      <c r="F48" s="12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82"/>
      <c r="AC48" s="82"/>
      <c r="AD48" s="82"/>
    </row>
    <row r="49" spans="3:30" x14ac:dyDescent="0.2">
      <c r="C49" s="11"/>
      <c r="D49" s="18"/>
      <c r="E49" s="18"/>
      <c r="F49" s="1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U49" s="11"/>
      <c r="V49" s="11"/>
      <c r="W49" s="11"/>
      <c r="X49" s="11"/>
      <c r="Y49" s="11"/>
      <c r="Z49" s="11"/>
      <c r="AA49" s="11"/>
      <c r="AB49" s="83"/>
      <c r="AC49" s="83"/>
      <c r="AD49" s="83"/>
    </row>
    <row r="50" spans="3:30" x14ac:dyDescent="0.2">
      <c r="C50" s="14" t="s">
        <v>34</v>
      </c>
      <c r="D50" s="131"/>
    </row>
    <row r="51" spans="3:30" x14ac:dyDescent="0.2">
      <c r="C51" s="14" t="s">
        <v>27</v>
      </c>
      <c r="D51" s="132"/>
    </row>
  </sheetData>
  <sheetProtection selectLockedCells="1"/>
  <dataConsolidate/>
  <mergeCells count="15">
    <mergeCell ref="K8:K9"/>
    <mergeCell ref="R8:R9"/>
    <mergeCell ref="Z8:Z9"/>
    <mergeCell ref="AA8:AA9"/>
    <mergeCell ref="Y7:AA7"/>
    <mergeCell ref="P7:Q7"/>
    <mergeCell ref="V7:W7"/>
    <mergeCell ref="X8:X9"/>
    <mergeCell ref="Y8:Y9"/>
    <mergeCell ref="B6:C6"/>
    <mergeCell ref="AC7:AD7"/>
    <mergeCell ref="E7:H7"/>
    <mergeCell ref="I7:J7"/>
    <mergeCell ref="L7:O7"/>
    <mergeCell ref="S7:U7"/>
  </mergeCells>
  <phoneticPr fontId="16" type="noConversion"/>
  <conditionalFormatting sqref="L9:Q9 B9:J9 S9:W9 AB9:IV9">
    <cfRule type="expression" dxfId="155" priority="389" stopIfTrue="1">
      <formula>B$9&lt;&gt;""</formula>
    </cfRule>
  </conditionalFormatting>
  <conditionalFormatting sqref="K7 R7 X7">
    <cfRule type="expression" dxfId="154" priority="377" stopIfTrue="1">
      <formula>OR(SUM($K$7,$R$7,$X$7)&gt;100%,AND(SUM($K$7,$R$7,$X$7)&gt;0%,(SUM($K$7,$R$7,$X$7)&lt;100%)))</formula>
    </cfRule>
  </conditionalFormatting>
  <conditionalFormatting sqref="D10:D41">
    <cfRule type="expression" dxfId="153" priority="367" stopIfTrue="1">
      <formula>$D10&lt;&gt;""</formula>
    </cfRule>
  </conditionalFormatting>
  <conditionalFormatting sqref="G10:G41">
    <cfRule type="expression" dxfId="152" priority="364" stopIfTrue="1">
      <formula>$G10&lt;&gt;""</formula>
    </cfRule>
  </conditionalFormatting>
  <conditionalFormatting sqref="H10:H41">
    <cfRule type="expression" dxfId="151" priority="363" stopIfTrue="1">
      <formula>$H10&lt;&gt;""</formula>
    </cfRule>
  </conditionalFormatting>
  <conditionalFormatting sqref="I10:I41">
    <cfRule type="expression" dxfId="150" priority="362" stopIfTrue="1">
      <formula>$I10&lt;&gt;""</formula>
    </cfRule>
  </conditionalFormatting>
  <conditionalFormatting sqref="J10:J41">
    <cfRule type="expression" dxfId="149" priority="361" stopIfTrue="1">
      <formula>$J10&lt;&gt;""</formula>
    </cfRule>
  </conditionalFormatting>
  <conditionalFormatting sqref="P10:P41">
    <cfRule type="expression" dxfId="148" priority="356" stopIfTrue="1">
      <formula>$P10&lt;&gt;""</formula>
    </cfRule>
  </conditionalFormatting>
  <conditionalFormatting sqref="Q10:Q41">
    <cfRule type="expression" dxfId="147" priority="355" stopIfTrue="1">
      <formula>$Q10&lt;&gt;""</formula>
    </cfRule>
  </conditionalFormatting>
  <conditionalFormatting sqref="V10:V41">
    <cfRule type="expression" dxfId="146" priority="351" stopIfTrue="1">
      <formula>$V10&lt;&gt;""</formula>
    </cfRule>
  </conditionalFormatting>
  <conditionalFormatting sqref="W10:W41">
    <cfRule type="expression" dxfId="145" priority="350" stopIfTrue="1">
      <formula>$W10&lt;&gt;""</formula>
    </cfRule>
  </conditionalFormatting>
  <conditionalFormatting sqref="Y10:Y41">
    <cfRule type="expression" dxfId="144" priority="349" stopIfTrue="1">
      <formula>$Y10&lt;&gt;""</formula>
    </cfRule>
  </conditionalFormatting>
  <conditionalFormatting sqref="E8:J8">
    <cfRule type="expression" dxfId="143" priority="395" stopIfTrue="1">
      <formula>E$8&lt;&gt;""</formula>
    </cfRule>
    <cfRule type="expression" dxfId="142" priority="396" stopIfTrue="1">
      <formula>OR(AND($AJ$8&gt;0%,$AJ$8&lt;100%),$AJ$8&gt;100%)</formula>
    </cfRule>
  </conditionalFormatting>
  <conditionalFormatting sqref="P8:Q8">
    <cfRule type="expression" dxfId="141" priority="397" stopIfTrue="1">
      <formula>P$8&lt;&gt;""</formula>
    </cfRule>
    <cfRule type="expression" dxfId="140" priority="398" stopIfTrue="1">
      <formula>OR(AND($AJ$12&gt;0%,$AJ$12&lt;100%),$AJ$12&gt;100)</formula>
    </cfRule>
  </conditionalFormatting>
  <conditionalFormatting sqref="S8:W8">
    <cfRule type="expression" dxfId="139" priority="399" stopIfTrue="1">
      <formula>OR(AND($AJ$16&gt;0%,$AJ$16&lt;100%),$AJ$16&gt;100)</formula>
    </cfRule>
    <cfRule type="expression" dxfId="138" priority="400" stopIfTrue="1">
      <formula>S$8&lt;&gt;""</formula>
    </cfRule>
  </conditionalFormatting>
  <conditionalFormatting sqref="F10:F41">
    <cfRule type="expression" dxfId="137" priority="348" stopIfTrue="1">
      <formula>$F10&lt;&gt;""</formula>
    </cfRule>
  </conditionalFormatting>
  <conditionalFormatting sqref="D50:D51">
    <cfRule type="expression" dxfId="136" priority="346" stopIfTrue="1">
      <formula>$D50&lt;&gt;""</formula>
    </cfRule>
  </conditionalFormatting>
  <conditionalFormatting sqref="E8:J8">
    <cfRule type="expression" dxfId="135" priority="344" stopIfTrue="1">
      <formula>E$8&lt;&gt;""</formula>
    </cfRule>
    <cfRule type="expression" dxfId="134" priority="345" stopIfTrue="1">
      <formula>OR(AND($AH$8&gt;0%,$AH$8&lt;100%),$AH$8&gt;100%)</formula>
    </cfRule>
  </conditionalFormatting>
  <conditionalFormatting sqref="K7">
    <cfRule type="expression" dxfId="133" priority="343" stopIfTrue="1">
      <formula>OR(SUM($J$7,$Q$7,$W$7)&gt;100%,AND(SUM($J$7,$Q$7,$W$7)&gt;0%,(SUM($J$7,$Q$7,$W$7)&lt;100%)))</formula>
    </cfRule>
  </conditionalFormatting>
  <conditionalFormatting sqref="R7">
    <cfRule type="expression" dxfId="132" priority="342" stopIfTrue="1">
      <formula>OR(SUM($J$7,$Q$7,$W$7)&gt;100%,AND(SUM($J$7,$Q$7,$W$7)&gt;0%,(SUM($J$7,$Q$7,$W$7)&lt;100%)))</formula>
    </cfRule>
  </conditionalFormatting>
  <conditionalFormatting sqref="X7">
    <cfRule type="expression" dxfId="131" priority="341" stopIfTrue="1">
      <formula>OR(SUM($J$7,$Q$7,$W$7)&gt;100%,AND(SUM($J$7,$Q$7,$W$7)&gt;0%,(SUM($J$7,$Q$7,$W$7)&lt;100%)))</formula>
    </cfRule>
  </conditionalFormatting>
  <conditionalFormatting sqref="P8:Q8">
    <cfRule type="expression" dxfId="130" priority="339" stopIfTrue="1">
      <formula>P$8&lt;&gt;""</formula>
    </cfRule>
    <cfRule type="expression" dxfId="129" priority="340" stopIfTrue="1">
      <formula>OR(AND($AJ$8&gt;0%,$AJ$8&lt;100%),$AJ$8&gt;100%)</formula>
    </cfRule>
  </conditionalFormatting>
  <conditionalFormatting sqref="P8:Q8">
    <cfRule type="expression" dxfId="128" priority="337" stopIfTrue="1">
      <formula>P$8&lt;&gt;""</formula>
    </cfRule>
    <cfRule type="expression" dxfId="127" priority="338" stopIfTrue="1">
      <formula>OR(AND($AH$8&gt;0%,$AH$8&lt;100%),$AH$8&gt;100%)</formula>
    </cfRule>
  </conditionalFormatting>
  <conditionalFormatting sqref="S8:W8">
    <cfRule type="expression" dxfId="126" priority="335" stopIfTrue="1">
      <formula>S$8&lt;&gt;""</formula>
    </cfRule>
    <cfRule type="expression" dxfId="125" priority="336" stopIfTrue="1">
      <formula>OR(AND($AJ$12&gt;0%,$AJ$12&lt;100%),$AJ$12&gt;100)</formula>
    </cfRule>
  </conditionalFormatting>
  <conditionalFormatting sqref="S8:W8">
    <cfRule type="expression" dxfId="124" priority="333" stopIfTrue="1">
      <formula>S$8&lt;&gt;""</formula>
    </cfRule>
    <cfRule type="expression" dxfId="123" priority="334" stopIfTrue="1">
      <formula>OR(AND($AJ$8&gt;0%,$AJ$8&lt;100%),$AJ$8&gt;100%)</formula>
    </cfRule>
  </conditionalFormatting>
  <conditionalFormatting sqref="S8:W8">
    <cfRule type="expression" dxfId="122" priority="331" stopIfTrue="1">
      <formula>S$8&lt;&gt;""</formula>
    </cfRule>
    <cfRule type="expression" dxfId="121" priority="332" stopIfTrue="1">
      <formula>OR(AND($AH$8&gt;0%,$AH$8&lt;100%),$AH$8&gt;100%)</formula>
    </cfRule>
  </conditionalFormatting>
  <conditionalFormatting sqref="E10:E41">
    <cfRule type="expression" dxfId="120" priority="328" stopIfTrue="1">
      <formula>$E10&lt;&gt;""</formula>
    </cfRule>
  </conditionalFormatting>
  <conditionalFormatting sqref="L8:O8">
    <cfRule type="expression" dxfId="119" priority="286" stopIfTrue="1">
      <formula>L$8&lt;&gt;""</formula>
    </cfRule>
    <cfRule type="expression" dxfId="118" priority="287" stopIfTrue="1">
      <formula>OR(AND($AJ$8&gt;0%,$AJ$8&lt;100%),$AJ$8&gt;100%)</formula>
    </cfRule>
  </conditionalFormatting>
  <conditionalFormatting sqref="L8:O8">
    <cfRule type="expression" dxfId="117" priority="284" stopIfTrue="1">
      <formula>L$8&lt;&gt;""</formula>
    </cfRule>
    <cfRule type="expression" dxfId="116" priority="285" stopIfTrue="1">
      <formula>OR(AND($AH$8&gt;0%,$AH$8&lt;100%),$AH$8&gt;100%)</formula>
    </cfRule>
  </conditionalFormatting>
  <conditionalFormatting sqref="N10:N41">
    <cfRule type="expression" dxfId="115" priority="191" stopIfTrue="1">
      <formula>$N10&lt;&gt;""</formula>
    </cfRule>
  </conditionalFormatting>
  <conditionalFormatting sqref="O10:O41">
    <cfRule type="expression" dxfId="114" priority="190" stopIfTrue="1">
      <formula>$O10&lt;&gt;""</formula>
    </cfRule>
  </conditionalFormatting>
  <conditionalFormatting sqref="L10:L41">
    <cfRule type="expression" dxfId="113" priority="85" stopIfTrue="1">
      <formula>$L10&lt;&gt;""</formula>
    </cfRule>
  </conditionalFormatting>
  <conditionalFormatting sqref="M10:M41">
    <cfRule type="expression" dxfId="112" priority="68" stopIfTrue="1">
      <formula>$M10&lt;&gt;""</formula>
    </cfRule>
  </conditionalFormatting>
  <conditionalFormatting sqref="S10:S41">
    <cfRule type="expression" dxfId="111" priority="51" stopIfTrue="1">
      <formula>$S10&lt;&gt;""</formula>
    </cfRule>
  </conditionalFormatting>
  <conditionalFormatting sqref="T10:T41">
    <cfRule type="expression" dxfId="110" priority="34" stopIfTrue="1">
      <formula>$T10&lt;&gt;""</formula>
    </cfRule>
  </conditionalFormatting>
  <conditionalFormatting sqref="U10:U41">
    <cfRule type="expression" dxfId="109" priority="17" stopIfTrue="1">
      <formula>$U10&lt;&gt;""</formula>
    </cfRule>
  </conditionalFormatting>
  <dataValidations count="7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D51">
      <formula1>D51&lt;=D50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F1">
      <formula1>AF1&lt;&gt;100</formula1>
    </dataValidation>
    <dataValidation type="custom" errorStyle="warning" allowBlank="1" showErrorMessage="1" errorTitle="Atenção!" error="Por favor rectifique as ponderações atribuidas a cada parâmetro. No total deverão ser iguais a 100%." sqref="X7">
      <formula1>SUM($K$7,$R$7,$X$7)=100%</formula1>
    </dataValidation>
    <dataValidation errorStyle="warning" allowBlank="1" showInputMessage="1" errorTitle="Atenção!" error="Por favor rectifique as ponderações atribuídas a cada parâmetro. A soma das ponderações deve ser igual a 100%." sqref="E8"/>
    <dataValidation type="whole" allowBlank="1" showInputMessage="1" showErrorMessage="1" errorTitle="Atenção!" error="A avaliação tem que estar compreendida entre 1 e 5." sqref="Y10:Y41 D10:D41">
      <formula1>1</formula1>
      <formula2>5</formula2>
    </dataValidation>
    <dataValidation type="decimal" allowBlank="1" showInputMessage="1" showErrorMessage="1" errorTitle="Atenção!" error="O valor que introduziu é superior a 100%." sqref="E10:J41 L10:Q41 S10:U41">
      <formula1>0</formula1>
      <formula2>1</formula2>
    </dataValidation>
    <dataValidation type="decimal" allowBlank="1" showInputMessage="1" showErrorMessage="1" errorTitle="Atenção" error="O valor que introduziu é superior a 100%." sqref="V10:W41">
      <formula1>0</formula1>
      <formula2>1</formula2>
    </dataValidation>
  </dataValidations>
  <pageMargins left="0.58333333333333337" right="0.70866141732283472" top="0.74803149606299213" bottom="0.54" header="0.31496062992125984" footer="0.31496062992125984"/>
  <pageSetup paperSize="8" scale="70" orientation="landscape" r:id="rId1"/>
  <headerFooter>
    <oddFooter>&amp;L&amp;"Arial,Normal"&amp;8&amp;D&amp;C&amp;"Arial,Normal"&amp;8&amp;F&amp;R&amp;"Arial,Normal"&amp;8REGCD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0.79998168889431442"/>
  </sheetPr>
  <dimension ref="A1:M41"/>
  <sheetViews>
    <sheetView topLeftCell="A10" zoomScale="85" zoomScaleNormal="85" zoomScaleSheetLayoutView="25" workbookViewId="0">
      <selection activeCell="A10" sqref="A10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2.28515625" style="27" bestFit="1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13" width="0" style="9" hidden="1" customWidth="1"/>
    <col min="14" max="16384" width="9.140625" style="9"/>
  </cols>
  <sheetData>
    <row r="1" spans="1:13" x14ac:dyDescent="0.25">
      <c r="A1" s="1"/>
      <c r="D1" s="9"/>
    </row>
    <row r="2" spans="1:13" ht="18" x14ac:dyDescent="0.25">
      <c r="A2" s="1"/>
      <c r="B2" s="36" t="str">
        <f>IF(Dados!$B$7&lt;&gt;"",Dados!$B$7,"")</f>
        <v/>
      </c>
      <c r="C2" s="21"/>
      <c r="D2" s="21"/>
      <c r="E2" s="21"/>
      <c r="F2" s="2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6"/>
      <c r="C3" s="1"/>
      <c r="D3" s="1"/>
      <c r="E3" s="1"/>
      <c r="F3" s="1"/>
      <c r="G3" s="2"/>
      <c r="H3" s="1"/>
      <c r="I3" s="1"/>
      <c r="J3" s="1"/>
      <c r="K3" s="1"/>
      <c r="L3" s="1"/>
      <c r="M3" s="1"/>
    </row>
    <row r="4" spans="1:13" x14ac:dyDescent="0.25">
      <c r="A4" s="1"/>
      <c r="B4" s="42" t="s">
        <v>19</v>
      </c>
      <c r="C4" s="47" t="str">
        <f>IF(Dados!$B$13&lt;&gt;"",Dados!$B$13,"")</f>
        <v/>
      </c>
      <c r="D4" s="42" t="s">
        <v>20</v>
      </c>
      <c r="E4" s="4" t="str">
        <f>IF(Dados!$B$10&lt;&gt;"",Dados!$B$10,"")</f>
        <v/>
      </c>
      <c r="F4" s="45"/>
      <c r="G4" s="5"/>
      <c r="H4" s="2"/>
      <c r="I4" s="4"/>
      <c r="K4" s="1"/>
      <c r="M4" s="1"/>
    </row>
    <row r="5" spans="1:13" x14ac:dyDescent="0.25">
      <c r="A5" s="1"/>
      <c r="B5" s="42" t="s">
        <v>6</v>
      </c>
      <c r="C5" s="43" t="str">
        <f>IF(Dados!$B$16&lt;&gt;"",Dados!$B$16,"")</f>
        <v/>
      </c>
      <c r="D5" s="42" t="s">
        <v>21</v>
      </c>
      <c r="E5" s="47">
        <v>1</v>
      </c>
      <c r="F5" s="45"/>
      <c r="G5" s="5"/>
      <c r="H5" s="1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33" t="s">
        <v>0</v>
      </c>
      <c r="C9" s="134" t="s">
        <v>2</v>
      </c>
      <c r="D9" s="133" t="s">
        <v>9</v>
      </c>
      <c r="E9" s="133" t="s">
        <v>10</v>
      </c>
      <c r="F9" s="133" t="s">
        <v>13</v>
      </c>
      <c r="G9" s="133" t="s">
        <v>25</v>
      </c>
      <c r="H9" s="26"/>
    </row>
    <row r="10" spans="1:13" ht="23.25" customHeight="1" x14ac:dyDescent="0.25">
      <c r="B10" s="46">
        <v>1</v>
      </c>
      <c r="C10" s="138" t="str">
        <f>IF('1.º Per.'!C10&lt;&gt;"",'1.º Per.'!C10,"")</f>
        <v/>
      </c>
      <c r="D10" s="139" t="str">
        <f>IF('1.º Per.'!K10&lt;&gt;"",'1.º Per.'!K10,"")</f>
        <v/>
      </c>
      <c r="E10" s="139" t="str">
        <f>IF('1.º Per.'!R10&lt;&gt;"",'1.º Per.'!R10,"")</f>
        <v/>
      </c>
      <c r="F10" s="139" t="str">
        <f>IF('1.º Per.'!X10&lt;&gt;"",'1.º Per.'!X10,"")</f>
        <v/>
      </c>
      <c r="G10" s="140" t="str">
        <f>IF('1.º Per.'!AA10&lt;&gt;"",'1.º Per.'!AA10,"")</f>
        <v/>
      </c>
    </row>
    <row r="11" spans="1:13" ht="23.25" customHeight="1" x14ac:dyDescent="0.25">
      <c r="B11" s="46">
        <v>2</v>
      </c>
      <c r="C11" s="138" t="str">
        <f>IF('1.º Per.'!C11&lt;&gt;"",'1.º Per.'!C11,"")</f>
        <v/>
      </c>
      <c r="D11" s="139" t="str">
        <f>IF('1.º Per.'!K11&lt;&gt;"",'1.º Per.'!K11,"")</f>
        <v/>
      </c>
      <c r="E11" s="139" t="str">
        <f>IF('1.º Per.'!R11&lt;&gt;"",'1.º Per.'!R11,"")</f>
        <v/>
      </c>
      <c r="F11" s="139" t="str">
        <f>IF('1.º Per.'!X11&lt;&gt;"",'1.º Per.'!X11,"")</f>
        <v/>
      </c>
      <c r="G11" s="140" t="str">
        <f>IF('1.º Per.'!AA11&lt;&gt;"",'1.º Per.'!AA11,"")</f>
        <v/>
      </c>
    </row>
    <row r="12" spans="1:13" ht="23.25" customHeight="1" x14ac:dyDescent="0.25">
      <c r="B12" s="46">
        <v>3</v>
      </c>
      <c r="C12" s="138" t="str">
        <f>IF('1.º Per.'!C12&lt;&gt;"",'1.º Per.'!C12,"")</f>
        <v/>
      </c>
      <c r="D12" s="139" t="str">
        <f>IF('1.º Per.'!K12&lt;&gt;"",'1.º Per.'!K12,"")</f>
        <v/>
      </c>
      <c r="E12" s="139" t="str">
        <f>IF('1.º Per.'!R12&lt;&gt;"",'1.º Per.'!R12,"")</f>
        <v/>
      </c>
      <c r="F12" s="139" t="str">
        <f>IF('1.º Per.'!X12&lt;&gt;"",'1.º Per.'!X12,"")</f>
        <v/>
      </c>
      <c r="G12" s="140" t="str">
        <f>IF('1.º Per.'!AA12&lt;&gt;"",'1.º Per.'!AA12,"")</f>
        <v/>
      </c>
    </row>
    <row r="13" spans="1:13" ht="23.25" customHeight="1" x14ac:dyDescent="0.25">
      <c r="B13" s="46">
        <v>4</v>
      </c>
      <c r="C13" s="138" t="str">
        <f>IF('1.º Per.'!C13&lt;&gt;"",'1.º Per.'!C13,"")</f>
        <v/>
      </c>
      <c r="D13" s="139" t="str">
        <f>IF('1.º Per.'!K13&lt;&gt;"",'1.º Per.'!K13,"")</f>
        <v/>
      </c>
      <c r="E13" s="139" t="str">
        <f>IF('1.º Per.'!R13&lt;&gt;"",'1.º Per.'!R13,"")</f>
        <v/>
      </c>
      <c r="F13" s="139" t="str">
        <f>IF('1.º Per.'!X13&lt;&gt;"",'1.º Per.'!X13,"")</f>
        <v/>
      </c>
      <c r="G13" s="140" t="str">
        <f>IF('1.º Per.'!AA13&lt;&gt;"",'1.º Per.'!AA13,"")</f>
        <v/>
      </c>
    </row>
    <row r="14" spans="1:13" ht="23.25" customHeight="1" x14ac:dyDescent="0.25">
      <c r="B14" s="46">
        <v>5</v>
      </c>
      <c r="C14" s="138" t="str">
        <f>IF('1.º Per.'!C14&lt;&gt;"",'1.º Per.'!C14,"")</f>
        <v/>
      </c>
      <c r="D14" s="139" t="str">
        <f>IF('1.º Per.'!K14&lt;&gt;"",'1.º Per.'!K14,"")</f>
        <v/>
      </c>
      <c r="E14" s="139" t="str">
        <f>IF('1.º Per.'!R14&lt;&gt;"",'1.º Per.'!R14,"")</f>
        <v/>
      </c>
      <c r="F14" s="139" t="str">
        <f>IF('1.º Per.'!X14&lt;&gt;"",'1.º Per.'!X14,"")</f>
        <v/>
      </c>
      <c r="G14" s="140" t="str">
        <f>IF('1.º Per.'!AA14&lt;&gt;"",'1.º Per.'!AA14,"")</f>
        <v/>
      </c>
    </row>
    <row r="15" spans="1:13" ht="23.25" customHeight="1" x14ac:dyDescent="0.25">
      <c r="B15" s="46">
        <v>6</v>
      </c>
      <c r="C15" s="138" t="str">
        <f>IF('1.º Per.'!C15&lt;&gt;"",'1.º Per.'!C15,"")</f>
        <v/>
      </c>
      <c r="D15" s="139" t="str">
        <f>IF('1.º Per.'!K15&lt;&gt;"",'1.º Per.'!K15,"")</f>
        <v/>
      </c>
      <c r="E15" s="139" t="str">
        <f>IF('1.º Per.'!R15&lt;&gt;"",'1.º Per.'!R15,"")</f>
        <v/>
      </c>
      <c r="F15" s="139" t="str">
        <f>IF('1.º Per.'!X15&lt;&gt;"",'1.º Per.'!X15,"")</f>
        <v/>
      </c>
      <c r="G15" s="140" t="str">
        <f>IF('1.º Per.'!AA15&lt;&gt;"",'1.º Per.'!AA15,"")</f>
        <v/>
      </c>
    </row>
    <row r="16" spans="1:13" ht="23.25" customHeight="1" x14ac:dyDescent="0.25">
      <c r="B16" s="46">
        <v>7</v>
      </c>
      <c r="C16" s="138" t="str">
        <f>IF('1.º Per.'!C16&lt;&gt;"",'1.º Per.'!C16,"")</f>
        <v/>
      </c>
      <c r="D16" s="139" t="str">
        <f>IF('1.º Per.'!K16&lt;&gt;"",'1.º Per.'!K16,"")</f>
        <v/>
      </c>
      <c r="E16" s="139" t="str">
        <f>IF('1.º Per.'!R16&lt;&gt;"",'1.º Per.'!R16,"")</f>
        <v/>
      </c>
      <c r="F16" s="139" t="str">
        <f>IF('1.º Per.'!X16&lt;&gt;"",'1.º Per.'!X16,"")</f>
        <v/>
      </c>
      <c r="G16" s="140" t="str">
        <f>IF('1.º Per.'!AA16&lt;&gt;"",'1.º Per.'!AA16,"")</f>
        <v/>
      </c>
    </row>
    <row r="17" spans="2:7" ht="23.25" customHeight="1" x14ac:dyDescent="0.25">
      <c r="B17" s="46">
        <v>8</v>
      </c>
      <c r="C17" s="138" t="str">
        <f>IF('1.º Per.'!C17&lt;&gt;"",'1.º Per.'!C17,"")</f>
        <v/>
      </c>
      <c r="D17" s="139" t="str">
        <f>IF('1.º Per.'!K17&lt;&gt;"",'1.º Per.'!K17,"")</f>
        <v/>
      </c>
      <c r="E17" s="139" t="str">
        <f>IF('1.º Per.'!R17&lt;&gt;"",'1.º Per.'!R17,"")</f>
        <v/>
      </c>
      <c r="F17" s="139" t="str">
        <f>IF('1.º Per.'!X17&lt;&gt;"",'1.º Per.'!X17,"")</f>
        <v/>
      </c>
      <c r="G17" s="140" t="str">
        <f>IF('1.º Per.'!AA17&lt;&gt;"",'1.º Per.'!AA17,"")</f>
        <v/>
      </c>
    </row>
    <row r="18" spans="2:7" ht="23.25" customHeight="1" x14ac:dyDescent="0.25">
      <c r="B18" s="46">
        <v>9</v>
      </c>
      <c r="C18" s="138" t="str">
        <f>IF('1.º Per.'!C18&lt;&gt;"",'1.º Per.'!C18,"")</f>
        <v/>
      </c>
      <c r="D18" s="139" t="str">
        <f>IF('1.º Per.'!K18&lt;&gt;"",'1.º Per.'!K18,"")</f>
        <v/>
      </c>
      <c r="E18" s="139" t="str">
        <f>IF('1.º Per.'!R18&lt;&gt;"",'1.º Per.'!R18,"")</f>
        <v/>
      </c>
      <c r="F18" s="139" t="str">
        <f>IF('1.º Per.'!X18&lt;&gt;"",'1.º Per.'!X18,"")</f>
        <v/>
      </c>
      <c r="G18" s="140" t="str">
        <f>IF('1.º Per.'!AA18&lt;&gt;"",'1.º Per.'!AA18,"")</f>
        <v/>
      </c>
    </row>
    <row r="19" spans="2:7" ht="23.25" customHeight="1" x14ac:dyDescent="0.25">
      <c r="B19" s="46">
        <v>10</v>
      </c>
      <c r="C19" s="138" t="str">
        <f>IF('1.º Per.'!C19&lt;&gt;"",'1.º Per.'!C19,"")</f>
        <v/>
      </c>
      <c r="D19" s="139" t="str">
        <f>IF('1.º Per.'!K19&lt;&gt;"",'1.º Per.'!K19,"")</f>
        <v/>
      </c>
      <c r="E19" s="139" t="str">
        <f>IF('1.º Per.'!R19&lt;&gt;"",'1.º Per.'!R19,"")</f>
        <v/>
      </c>
      <c r="F19" s="139" t="str">
        <f>IF('1.º Per.'!X19&lt;&gt;"",'1.º Per.'!X19,"")</f>
        <v/>
      </c>
      <c r="G19" s="140" t="str">
        <f>IF('1.º Per.'!AA19&lt;&gt;"",'1.º Per.'!AA19,"")</f>
        <v/>
      </c>
    </row>
    <row r="20" spans="2:7" ht="23.25" customHeight="1" x14ac:dyDescent="0.25">
      <c r="B20" s="46">
        <v>11</v>
      </c>
      <c r="C20" s="138" t="str">
        <f>IF('1.º Per.'!C20&lt;&gt;"",'1.º Per.'!C20,"")</f>
        <v/>
      </c>
      <c r="D20" s="139" t="str">
        <f>IF('1.º Per.'!K20&lt;&gt;"",'1.º Per.'!K20,"")</f>
        <v/>
      </c>
      <c r="E20" s="139" t="str">
        <f>IF('1.º Per.'!R20&lt;&gt;"",'1.º Per.'!R20,"")</f>
        <v/>
      </c>
      <c r="F20" s="139" t="str">
        <f>IF('1.º Per.'!X20&lt;&gt;"",'1.º Per.'!X20,"")</f>
        <v/>
      </c>
      <c r="G20" s="140" t="str">
        <f>IF('1.º Per.'!AA20&lt;&gt;"",'1.º Per.'!AA20,"")</f>
        <v/>
      </c>
    </row>
    <row r="21" spans="2:7" ht="23.25" customHeight="1" x14ac:dyDescent="0.25">
      <c r="B21" s="46">
        <v>12</v>
      </c>
      <c r="C21" s="138" t="str">
        <f>IF('1.º Per.'!C21&lt;&gt;"",'1.º Per.'!C21,"")</f>
        <v/>
      </c>
      <c r="D21" s="139" t="str">
        <f>IF('1.º Per.'!K21&lt;&gt;"",'1.º Per.'!K21,"")</f>
        <v/>
      </c>
      <c r="E21" s="139" t="str">
        <f>IF('1.º Per.'!R21&lt;&gt;"",'1.º Per.'!R21,"")</f>
        <v/>
      </c>
      <c r="F21" s="139" t="str">
        <f>IF('1.º Per.'!X21&lt;&gt;"",'1.º Per.'!X21,"")</f>
        <v/>
      </c>
      <c r="G21" s="140" t="str">
        <f>IF('1.º Per.'!AA21&lt;&gt;"",'1.º Per.'!AA21,"")</f>
        <v/>
      </c>
    </row>
    <row r="22" spans="2:7" ht="23.25" customHeight="1" x14ac:dyDescent="0.25">
      <c r="B22" s="46">
        <v>13</v>
      </c>
      <c r="C22" s="138" t="str">
        <f>IF('1.º Per.'!C22&lt;&gt;"",'1.º Per.'!C22,"")</f>
        <v/>
      </c>
      <c r="D22" s="139" t="str">
        <f>IF('1.º Per.'!K22&lt;&gt;"",'1.º Per.'!K22,"")</f>
        <v/>
      </c>
      <c r="E22" s="139" t="str">
        <f>IF('1.º Per.'!R22&lt;&gt;"",'1.º Per.'!R22,"")</f>
        <v/>
      </c>
      <c r="F22" s="139" t="str">
        <f>IF('1.º Per.'!X22&lt;&gt;"",'1.º Per.'!X22,"")</f>
        <v/>
      </c>
      <c r="G22" s="140" t="str">
        <f>IF('1.º Per.'!AA22&lt;&gt;"",'1.º Per.'!AA22,"")</f>
        <v/>
      </c>
    </row>
    <row r="23" spans="2:7" ht="23.25" customHeight="1" x14ac:dyDescent="0.25">
      <c r="B23" s="46">
        <v>14</v>
      </c>
      <c r="C23" s="138" t="str">
        <f>IF('1.º Per.'!C23&lt;&gt;"",'1.º Per.'!C23,"")</f>
        <v/>
      </c>
      <c r="D23" s="139" t="str">
        <f>IF('1.º Per.'!K23&lt;&gt;"",'1.º Per.'!K23,"")</f>
        <v/>
      </c>
      <c r="E23" s="139" t="str">
        <f>IF('1.º Per.'!R23&lt;&gt;"",'1.º Per.'!R23,"")</f>
        <v/>
      </c>
      <c r="F23" s="139" t="str">
        <f>IF('1.º Per.'!X23&lt;&gt;"",'1.º Per.'!X23,"")</f>
        <v/>
      </c>
      <c r="G23" s="140" t="str">
        <f>IF('1.º Per.'!AA23&lt;&gt;"",'1.º Per.'!AA23,"")</f>
        <v/>
      </c>
    </row>
    <row r="24" spans="2:7" ht="23.25" customHeight="1" x14ac:dyDescent="0.25">
      <c r="B24" s="46">
        <v>15</v>
      </c>
      <c r="C24" s="138" t="str">
        <f>IF('1.º Per.'!C24&lt;&gt;"",'1.º Per.'!C24,"")</f>
        <v/>
      </c>
      <c r="D24" s="139" t="str">
        <f>IF('1.º Per.'!K24&lt;&gt;"",'1.º Per.'!K24,"")</f>
        <v/>
      </c>
      <c r="E24" s="139" t="str">
        <f>IF('1.º Per.'!R24&lt;&gt;"",'1.º Per.'!R24,"")</f>
        <v/>
      </c>
      <c r="F24" s="139" t="str">
        <f>IF('1.º Per.'!X24&lt;&gt;"",'1.º Per.'!X24,"")</f>
        <v/>
      </c>
      <c r="G24" s="140" t="str">
        <f>IF('1.º Per.'!AA24&lt;&gt;"",'1.º Per.'!AA24,"")</f>
        <v/>
      </c>
    </row>
    <row r="25" spans="2:7" ht="23.25" customHeight="1" x14ac:dyDescent="0.25">
      <c r="B25" s="46">
        <v>16</v>
      </c>
      <c r="C25" s="138" t="str">
        <f>IF('1.º Per.'!C25&lt;&gt;"",'1.º Per.'!C25,"")</f>
        <v/>
      </c>
      <c r="D25" s="139" t="str">
        <f>IF('1.º Per.'!K25&lt;&gt;"",'1.º Per.'!K25,"")</f>
        <v/>
      </c>
      <c r="E25" s="139" t="str">
        <f>IF('1.º Per.'!R25&lt;&gt;"",'1.º Per.'!R25,"")</f>
        <v/>
      </c>
      <c r="F25" s="139" t="str">
        <f>IF('1.º Per.'!X25&lt;&gt;"",'1.º Per.'!X25,"")</f>
        <v/>
      </c>
      <c r="G25" s="140" t="str">
        <f>IF('1.º Per.'!AA25&lt;&gt;"",'1.º Per.'!AA25,"")</f>
        <v/>
      </c>
    </row>
    <row r="26" spans="2:7" ht="23.25" customHeight="1" x14ac:dyDescent="0.25">
      <c r="B26" s="46">
        <v>17</v>
      </c>
      <c r="C26" s="138" t="str">
        <f>IF('1.º Per.'!C26&lt;&gt;"",'1.º Per.'!C26,"")</f>
        <v/>
      </c>
      <c r="D26" s="139" t="str">
        <f>IF('1.º Per.'!K26&lt;&gt;"",'1.º Per.'!K26,"")</f>
        <v/>
      </c>
      <c r="E26" s="139" t="str">
        <f>IF('1.º Per.'!R26&lt;&gt;"",'1.º Per.'!R26,"")</f>
        <v/>
      </c>
      <c r="F26" s="139" t="str">
        <f>IF('1.º Per.'!X26&lt;&gt;"",'1.º Per.'!X26,"")</f>
        <v/>
      </c>
      <c r="G26" s="140" t="str">
        <f>IF('1.º Per.'!AA26&lt;&gt;"",'1.º Per.'!AA26,"")</f>
        <v/>
      </c>
    </row>
    <row r="27" spans="2:7" ht="23.25" customHeight="1" x14ac:dyDescent="0.25">
      <c r="B27" s="46">
        <v>18</v>
      </c>
      <c r="C27" s="138" t="str">
        <f>IF('1.º Per.'!C27&lt;&gt;"",'1.º Per.'!C27,"")</f>
        <v/>
      </c>
      <c r="D27" s="139" t="str">
        <f>IF('1.º Per.'!K27&lt;&gt;"",'1.º Per.'!K27,"")</f>
        <v/>
      </c>
      <c r="E27" s="139" t="str">
        <f>IF('1.º Per.'!R27&lt;&gt;"",'1.º Per.'!R27,"")</f>
        <v/>
      </c>
      <c r="F27" s="139" t="str">
        <f>IF('1.º Per.'!X27&lt;&gt;"",'1.º Per.'!X27,"")</f>
        <v/>
      </c>
      <c r="G27" s="140" t="str">
        <f>IF('1.º Per.'!AA27&lt;&gt;"",'1.º Per.'!AA27,"")</f>
        <v/>
      </c>
    </row>
    <row r="28" spans="2:7" ht="23.25" customHeight="1" x14ac:dyDescent="0.25">
      <c r="B28" s="46">
        <v>19</v>
      </c>
      <c r="C28" s="138" t="str">
        <f>IF('1.º Per.'!C28&lt;&gt;"",'1.º Per.'!C28,"")</f>
        <v/>
      </c>
      <c r="D28" s="139" t="str">
        <f>IF('1.º Per.'!K28&lt;&gt;"",'1.º Per.'!K28,"")</f>
        <v/>
      </c>
      <c r="E28" s="139" t="str">
        <f>IF('1.º Per.'!R28&lt;&gt;"",'1.º Per.'!R28,"")</f>
        <v/>
      </c>
      <c r="F28" s="139" t="str">
        <f>IF('1.º Per.'!X28&lt;&gt;"",'1.º Per.'!X28,"")</f>
        <v/>
      </c>
      <c r="G28" s="140" t="str">
        <f>IF('1.º Per.'!AA28&lt;&gt;"",'1.º Per.'!AA28,"")</f>
        <v/>
      </c>
    </row>
    <row r="29" spans="2:7" ht="23.25" customHeight="1" x14ac:dyDescent="0.25">
      <c r="B29" s="46">
        <v>20</v>
      </c>
      <c r="C29" s="138" t="str">
        <f>IF('1.º Per.'!C29&lt;&gt;"",'1.º Per.'!C29,"")</f>
        <v/>
      </c>
      <c r="D29" s="139" t="str">
        <f>IF('1.º Per.'!K29&lt;&gt;"",'1.º Per.'!K29,"")</f>
        <v/>
      </c>
      <c r="E29" s="139" t="str">
        <f>IF('1.º Per.'!R29&lt;&gt;"",'1.º Per.'!R29,"")</f>
        <v/>
      </c>
      <c r="F29" s="139" t="str">
        <f>IF('1.º Per.'!X29&lt;&gt;"",'1.º Per.'!X29,"")</f>
        <v/>
      </c>
      <c r="G29" s="140" t="str">
        <f>IF('1.º Per.'!AA29&lt;&gt;"",'1.º Per.'!AA29,"")</f>
        <v/>
      </c>
    </row>
    <row r="30" spans="2:7" ht="23.25" customHeight="1" x14ac:dyDescent="0.25">
      <c r="B30" s="46">
        <v>21</v>
      </c>
      <c r="C30" s="138" t="str">
        <f>IF('1.º Per.'!C30&lt;&gt;"",'1.º Per.'!C30,"")</f>
        <v/>
      </c>
      <c r="D30" s="139" t="str">
        <f>IF('1.º Per.'!K30&lt;&gt;"",'1.º Per.'!K30,"")</f>
        <v/>
      </c>
      <c r="E30" s="139" t="str">
        <f>IF('1.º Per.'!R30&lt;&gt;"",'1.º Per.'!R30,"")</f>
        <v/>
      </c>
      <c r="F30" s="139" t="str">
        <f>IF('1.º Per.'!X30&lt;&gt;"",'1.º Per.'!X30,"")</f>
        <v/>
      </c>
      <c r="G30" s="140" t="str">
        <f>IF('1.º Per.'!AA30&lt;&gt;"",'1.º Per.'!AA30,"")</f>
        <v/>
      </c>
    </row>
    <row r="31" spans="2:7" ht="23.25" customHeight="1" x14ac:dyDescent="0.25">
      <c r="B31" s="46">
        <v>22</v>
      </c>
      <c r="C31" s="138" t="str">
        <f>IF('1.º Per.'!C31&lt;&gt;"",'1.º Per.'!C31,"")</f>
        <v/>
      </c>
      <c r="D31" s="139" t="str">
        <f>IF('1.º Per.'!K31&lt;&gt;"",'1.º Per.'!K31,"")</f>
        <v/>
      </c>
      <c r="E31" s="139" t="str">
        <f>IF('1.º Per.'!R31&lt;&gt;"",'1.º Per.'!R31,"")</f>
        <v/>
      </c>
      <c r="F31" s="139" t="str">
        <f>IF('1.º Per.'!X31&lt;&gt;"",'1.º Per.'!X31,"")</f>
        <v/>
      </c>
      <c r="G31" s="140" t="str">
        <f>IF('1.º Per.'!AA31&lt;&gt;"",'1.º Per.'!AA31,"")</f>
        <v/>
      </c>
    </row>
    <row r="32" spans="2:7" ht="23.25" customHeight="1" x14ac:dyDescent="0.25">
      <c r="B32" s="46">
        <v>23</v>
      </c>
      <c r="C32" s="138" t="str">
        <f>IF('1.º Per.'!C32&lt;&gt;"",'1.º Per.'!C32,"")</f>
        <v/>
      </c>
      <c r="D32" s="139" t="str">
        <f>IF('1.º Per.'!K32&lt;&gt;"",'1.º Per.'!K32,"")</f>
        <v/>
      </c>
      <c r="E32" s="139" t="str">
        <f>IF('1.º Per.'!R32&lt;&gt;"",'1.º Per.'!R32,"")</f>
        <v/>
      </c>
      <c r="F32" s="139" t="str">
        <f>IF('1.º Per.'!X32&lt;&gt;"",'1.º Per.'!X32,"")</f>
        <v/>
      </c>
      <c r="G32" s="140" t="str">
        <f>IF('1.º Per.'!AA32&lt;&gt;"",'1.º Per.'!AA32,"")</f>
        <v/>
      </c>
    </row>
    <row r="33" spans="2:7" ht="23.25" customHeight="1" x14ac:dyDescent="0.25">
      <c r="B33" s="46">
        <v>24</v>
      </c>
      <c r="C33" s="138" t="str">
        <f>IF('1.º Per.'!C33&lt;&gt;"",'1.º Per.'!C33,"")</f>
        <v/>
      </c>
      <c r="D33" s="139" t="str">
        <f>IF('1.º Per.'!K33&lt;&gt;"",'1.º Per.'!K33,"")</f>
        <v/>
      </c>
      <c r="E33" s="139" t="str">
        <f>IF('1.º Per.'!R33&lt;&gt;"",'1.º Per.'!R33,"")</f>
        <v/>
      </c>
      <c r="F33" s="139" t="str">
        <f>IF('1.º Per.'!X33&lt;&gt;"",'1.º Per.'!X33,"")</f>
        <v/>
      </c>
      <c r="G33" s="140" t="str">
        <f>IF('1.º Per.'!AA33&lt;&gt;"",'1.º Per.'!AA33,"")</f>
        <v/>
      </c>
    </row>
    <row r="34" spans="2:7" ht="23.25" customHeight="1" x14ac:dyDescent="0.25">
      <c r="B34" s="46">
        <v>25</v>
      </c>
      <c r="C34" s="138" t="str">
        <f>IF('1.º Per.'!C34&lt;&gt;"",'1.º Per.'!C34,"")</f>
        <v/>
      </c>
      <c r="D34" s="139" t="str">
        <f>IF('1.º Per.'!K34&lt;&gt;"",'1.º Per.'!K34,"")</f>
        <v/>
      </c>
      <c r="E34" s="139" t="str">
        <f>IF('1.º Per.'!R34&lt;&gt;"",'1.º Per.'!R34,"")</f>
        <v/>
      </c>
      <c r="F34" s="139" t="str">
        <f>IF('1.º Per.'!X34&lt;&gt;"",'1.º Per.'!X34,"")</f>
        <v/>
      </c>
      <c r="G34" s="140" t="str">
        <f>IF('1.º Per.'!AA34&lt;&gt;"",'1.º Per.'!AA34,"")</f>
        <v/>
      </c>
    </row>
    <row r="35" spans="2:7" ht="23.25" customHeight="1" x14ac:dyDescent="0.25">
      <c r="B35" s="46">
        <v>26</v>
      </c>
      <c r="C35" s="138" t="str">
        <f>IF('1.º Per.'!C35&lt;&gt;"",'1.º Per.'!C35,"")</f>
        <v/>
      </c>
      <c r="D35" s="139" t="str">
        <f>IF('1.º Per.'!K35&lt;&gt;"",'1.º Per.'!K35,"")</f>
        <v/>
      </c>
      <c r="E35" s="139" t="str">
        <f>IF('1.º Per.'!R35&lt;&gt;"",'1.º Per.'!R35,"")</f>
        <v/>
      </c>
      <c r="F35" s="139" t="str">
        <f>IF('1.º Per.'!X35&lt;&gt;"",'1.º Per.'!X35,"")</f>
        <v/>
      </c>
      <c r="G35" s="140" t="str">
        <f>IF('1.º Per.'!AA35&lt;&gt;"",'1.º Per.'!AA35,"")</f>
        <v/>
      </c>
    </row>
    <row r="36" spans="2:7" ht="23.25" customHeight="1" x14ac:dyDescent="0.25">
      <c r="B36" s="46">
        <v>27</v>
      </c>
      <c r="C36" s="138" t="str">
        <f>IF('1.º Per.'!C36&lt;&gt;"",'1.º Per.'!C36,"")</f>
        <v/>
      </c>
      <c r="D36" s="139" t="str">
        <f>IF('1.º Per.'!K36&lt;&gt;"",'1.º Per.'!K36,"")</f>
        <v/>
      </c>
      <c r="E36" s="139" t="str">
        <f>IF('1.º Per.'!R36&lt;&gt;"",'1.º Per.'!R36,"")</f>
        <v/>
      </c>
      <c r="F36" s="139" t="str">
        <f>IF('1.º Per.'!X36&lt;&gt;"",'1.º Per.'!X36,"")</f>
        <v/>
      </c>
      <c r="G36" s="140" t="str">
        <f>IF('1.º Per.'!AA36&lt;&gt;"",'1.º Per.'!AA36,"")</f>
        <v/>
      </c>
    </row>
    <row r="37" spans="2:7" ht="23.25" customHeight="1" x14ac:dyDescent="0.25">
      <c r="B37" s="46">
        <v>28</v>
      </c>
      <c r="C37" s="138" t="str">
        <f>IF('1.º Per.'!C37&lt;&gt;"",'1.º Per.'!C37,"")</f>
        <v/>
      </c>
      <c r="D37" s="139" t="str">
        <f>IF('1.º Per.'!K37&lt;&gt;"",'1.º Per.'!K37,"")</f>
        <v/>
      </c>
      <c r="E37" s="139" t="str">
        <f>IF('1.º Per.'!R37&lt;&gt;"",'1.º Per.'!R37,"")</f>
        <v/>
      </c>
      <c r="F37" s="139" t="str">
        <f>IF('1.º Per.'!X37&lt;&gt;"",'1.º Per.'!X37,"")</f>
        <v/>
      </c>
      <c r="G37" s="140" t="str">
        <f>IF('1.º Per.'!AA37&lt;&gt;"",'1.º Per.'!AA37,"")</f>
        <v/>
      </c>
    </row>
    <row r="38" spans="2:7" ht="23.25" customHeight="1" x14ac:dyDescent="0.25">
      <c r="B38" s="46">
        <v>29</v>
      </c>
      <c r="C38" s="138" t="str">
        <f>IF('1.º Per.'!C38&lt;&gt;"",'1.º Per.'!C38,"")</f>
        <v/>
      </c>
      <c r="D38" s="139" t="str">
        <f>IF('1.º Per.'!K38&lt;&gt;"",'1.º Per.'!K38,"")</f>
        <v/>
      </c>
      <c r="E38" s="139" t="str">
        <f>IF('1.º Per.'!R38&lt;&gt;"",'1.º Per.'!R38,"")</f>
        <v/>
      </c>
      <c r="F38" s="139" t="str">
        <f>IF('1.º Per.'!X38&lt;&gt;"",'1.º Per.'!X38,"")</f>
        <v/>
      </c>
      <c r="G38" s="140" t="str">
        <f>IF('1.º Per.'!AA38&lt;&gt;"",'1.º Per.'!AA38,"")</f>
        <v/>
      </c>
    </row>
    <row r="39" spans="2:7" ht="23.25" customHeight="1" x14ac:dyDescent="0.25">
      <c r="B39" s="46">
        <v>30</v>
      </c>
      <c r="C39" s="138" t="str">
        <f>IF('1.º Per.'!C39&lt;&gt;"",'1.º Per.'!C39,"")</f>
        <v/>
      </c>
      <c r="D39" s="139" t="str">
        <f>IF('1.º Per.'!K39&lt;&gt;"",'1.º Per.'!K39,"")</f>
        <v/>
      </c>
      <c r="E39" s="139" t="str">
        <f>IF('1.º Per.'!R39&lt;&gt;"",'1.º Per.'!R39,"")</f>
        <v/>
      </c>
      <c r="F39" s="139" t="str">
        <f>IF('1.º Per.'!X39&lt;&gt;"",'1.º Per.'!X39,"")</f>
        <v/>
      </c>
      <c r="G39" s="140" t="str">
        <f>IF('1.º Per.'!AA39&lt;&gt;"",'1.º Per.'!AA39,"")</f>
        <v/>
      </c>
    </row>
    <row r="40" spans="2:7" ht="23.25" customHeight="1" x14ac:dyDescent="0.25">
      <c r="B40" s="46">
        <v>31</v>
      </c>
      <c r="C40" s="138" t="str">
        <f>IF('1.º Per.'!C40&lt;&gt;"",'1.º Per.'!C40,"")</f>
        <v/>
      </c>
      <c r="D40" s="139" t="str">
        <f>IF('1.º Per.'!K40&lt;&gt;"",'1.º Per.'!K40,"")</f>
        <v/>
      </c>
      <c r="E40" s="139" t="str">
        <f>IF('1.º Per.'!R40&lt;&gt;"",'1.º Per.'!R40,"")</f>
        <v/>
      </c>
      <c r="F40" s="139" t="str">
        <f>IF('1.º Per.'!X40&lt;&gt;"",'1.º Per.'!X40,"")</f>
        <v/>
      </c>
      <c r="G40" s="140" t="str">
        <f>IF('1.º Per.'!AA40&lt;&gt;"",'1.º Per.'!AA40,"")</f>
        <v/>
      </c>
    </row>
    <row r="41" spans="2:7" ht="23.25" customHeight="1" x14ac:dyDescent="0.25">
      <c r="B41" s="46">
        <v>32</v>
      </c>
      <c r="C41" s="138" t="str">
        <f>IF('1.º Per.'!C41&lt;&gt;"",'1.º Per.'!C41,"")</f>
        <v/>
      </c>
      <c r="D41" s="139" t="str">
        <f>IF('1.º Per.'!K41&lt;&gt;"",'1.º Per.'!K41,"")</f>
        <v/>
      </c>
      <c r="E41" s="139" t="str">
        <f>IF('1.º Per.'!R41&lt;&gt;"",'1.º Per.'!R41,"")</f>
        <v/>
      </c>
      <c r="F41" s="139" t="str">
        <f>IF('1.º Per.'!X41&lt;&gt;"",'1.º Per.'!X41,"")</f>
        <v/>
      </c>
      <c r="G41" s="140" t="str">
        <f>IF('1.º Per.'!AA41&lt;&gt;"",'1.º Per.'!AA41,"")</f>
        <v/>
      </c>
    </row>
  </sheetData>
  <sheetProtection selectLockedCells="1"/>
  <phoneticPr fontId="16" type="noConversion"/>
  <pageMargins left="0.70866141732283472" right="0.70866141732283472" top="0.69" bottom="0.46" header="0.31496062992125984" footer="0.31496062992125984"/>
  <pageSetup paperSize="9" scale="83" orientation="portrait" r:id="rId1"/>
  <headerFooter>
    <oddFooter>&amp;L&amp;"Arial,Normal"&amp;8&amp;D&amp;C&amp;F&amp;R&amp;"Arial,Normal"&amp;8REGCD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0.79998168889431442"/>
    <pageSetUpPr fitToPage="1"/>
  </sheetPr>
  <dimension ref="B1:N28"/>
  <sheetViews>
    <sheetView topLeftCell="A6" zoomScaleNormal="100" workbookViewId="0">
      <selection activeCell="C17" sqref="C17"/>
    </sheetView>
  </sheetViews>
  <sheetFormatPr defaultRowHeight="14.25" x14ac:dyDescent="0.2"/>
  <cols>
    <col min="1" max="1" width="6.5703125" style="150" customWidth="1"/>
    <col min="2" max="2" width="3.85546875" style="150" customWidth="1"/>
    <col min="3" max="3" width="7.28515625" style="150" customWidth="1"/>
    <col min="4" max="4" width="16.28515625" style="150" customWidth="1"/>
    <col min="5" max="5" width="11.28515625" style="150" customWidth="1"/>
    <col min="6" max="6" width="10.5703125" style="150" customWidth="1"/>
    <col min="7" max="7" width="9.140625" style="150"/>
    <col min="8" max="8" width="6.140625" style="150" customWidth="1"/>
    <col min="9" max="11" width="9.140625" style="150"/>
    <col min="12" max="12" width="6.42578125" style="150" customWidth="1"/>
    <col min="13" max="13" width="7.28515625" style="150" customWidth="1"/>
    <col min="14" max="16384" width="9.140625" style="150"/>
  </cols>
  <sheetData>
    <row r="1" spans="2:14" s="142" customFormat="1" ht="15" x14ac:dyDescent="0.25">
      <c r="B1" s="141"/>
    </row>
    <row r="2" spans="2:14" s="142" customFormat="1" ht="18" x14ac:dyDescent="0.25">
      <c r="B2" s="141"/>
      <c r="C2" s="143" t="str">
        <f>IF(Dados!$B$7&lt;&gt;"",Dados!$B$7,"")</f>
        <v/>
      </c>
      <c r="D2" s="143"/>
      <c r="E2" s="143"/>
      <c r="F2" s="143"/>
      <c r="G2" s="143"/>
      <c r="H2" s="141"/>
      <c r="I2" s="141"/>
      <c r="J2" s="141"/>
      <c r="K2" s="141"/>
      <c r="L2" s="141"/>
      <c r="M2" s="141"/>
      <c r="N2" s="141"/>
    </row>
    <row r="3" spans="2:14" s="142" customFormat="1" ht="15" x14ac:dyDescent="0.25">
      <c r="B3" s="141"/>
      <c r="C3" s="144"/>
      <c r="D3" s="141"/>
      <c r="E3" s="141"/>
      <c r="F3" s="141"/>
      <c r="G3" s="141"/>
      <c r="H3" s="145"/>
      <c r="I3" s="141"/>
      <c r="J3" s="141"/>
      <c r="K3" s="141"/>
      <c r="L3" s="141"/>
      <c r="M3" s="141"/>
      <c r="N3" s="141"/>
    </row>
    <row r="4" spans="2:14" s="142" customFormat="1" ht="15" x14ac:dyDescent="0.25">
      <c r="B4" s="141"/>
      <c r="C4" s="145" t="s">
        <v>19</v>
      </c>
      <c r="D4" s="146" t="str">
        <f>IF(Dados!$B$13&lt;&gt;"",Dados!$B$13,"")</f>
        <v/>
      </c>
      <c r="E4" s="145" t="s">
        <v>20</v>
      </c>
      <c r="F4" s="147" t="str">
        <f>IF(Dados!$B$10&lt;&gt;"",Dados!$B$10,"")</f>
        <v/>
      </c>
      <c r="H4" s="147"/>
      <c r="I4" s="145"/>
      <c r="J4" s="148"/>
      <c r="L4" s="141"/>
      <c r="N4" s="141"/>
    </row>
    <row r="5" spans="2:14" s="142" customFormat="1" ht="15" x14ac:dyDescent="0.25">
      <c r="B5" s="141"/>
      <c r="C5" s="145" t="s">
        <v>6</v>
      </c>
      <c r="D5" s="149" t="str">
        <f>IF(Dados!$B$16&lt;&gt;"",Dados!$B$16,"")</f>
        <v/>
      </c>
      <c r="E5" s="145" t="s">
        <v>21</v>
      </c>
      <c r="F5" s="146">
        <v>1</v>
      </c>
      <c r="H5" s="147"/>
      <c r="I5" s="141"/>
    </row>
    <row r="6" spans="2:14" s="142" customFormat="1" ht="15" x14ac:dyDescent="0.25"/>
    <row r="7" spans="2:14" ht="5.25" customHeight="1" x14ac:dyDescent="0.25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2:14" ht="5.25" customHeight="1" x14ac:dyDescent="0.2"/>
    <row r="9" spans="2:14" ht="27.75" customHeight="1" x14ac:dyDescent="0.2">
      <c r="B9" s="187" t="s">
        <v>28</v>
      </c>
      <c r="C9" s="188"/>
      <c r="D9" s="189"/>
      <c r="E9" s="151">
        <f>COUNTA(Dados!$B$23:$B$54)</f>
        <v>0</v>
      </c>
    </row>
    <row r="10" spans="2:14" s="152" customFormat="1" ht="24.75" customHeight="1" x14ac:dyDescent="0.25">
      <c r="B10" s="187" t="s">
        <v>48</v>
      </c>
      <c r="C10" s="188"/>
      <c r="D10" s="189"/>
      <c r="E10" s="151">
        <f>'1.º Per.'!D44</f>
        <v>0</v>
      </c>
    </row>
    <row r="11" spans="2:14" s="152" customFormat="1" ht="24.75" customHeight="1" x14ac:dyDescent="0.25">
      <c r="B11" s="187" t="s">
        <v>49</v>
      </c>
      <c r="C11" s="188"/>
      <c r="D11" s="189"/>
      <c r="E11" s="151">
        <f>E9-E10</f>
        <v>0</v>
      </c>
    </row>
    <row r="12" spans="2:14" s="152" customFormat="1" ht="24.75" customHeight="1" x14ac:dyDescent="0.25"/>
    <row r="13" spans="2:14" ht="18.75" customHeight="1" x14ac:dyDescent="0.2">
      <c r="B13" s="190" t="s">
        <v>29</v>
      </c>
      <c r="C13" s="187" t="s">
        <v>51</v>
      </c>
      <c r="D13" s="189"/>
      <c r="E13" s="153" t="str">
        <f>IF(ISERROR(AVERAGE('1.º Per.'!Z10:Z41)),"",AVERAGE('1.º Per.'!Z10:Z41))</f>
        <v/>
      </c>
    </row>
    <row r="14" spans="2:14" ht="18.75" customHeight="1" x14ac:dyDescent="0.2">
      <c r="B14" s="191"/>
      <c r="C14" s="154" t="s">
        <v>25</v>
      </c>
      <c r="D14" s="155"/>
      <c r="E14" s="156" t="str">
        <f>IF(ISERROR(AVERAGE('1.º Per.'!AA10:AA41)),"",AVERAGE('1.º Per.'!AA10:AA41))</f>
        <v/>
      </c>
    </row>
    <row r="15" spans="2:14" ht="18.75" customHeight="1" x14ac:dyDescent="0.2">
      <c r="B15" s="187" t="s">
        <v>30</v>
      </c>
      <c r="C15" s="188"/>
      <c r="D15" s="189"/>
      <c r="E15" s="157">
        <f>MAX('1.º Per.'!AA10:AA41)</f>
        <v>0</v>
      </c>
    </row>
    <row r="16" spans="2:14" ht="18.75" customHeight="1" x14ac:dyDescent="0.2">
      <c r="B16" s="187" t="s">
        <v>31</v>
      </c>
      <c r="C16" s="188"/>
      <c r="D16" s="189"/>
      <c r="E16" s="157">
        <f>MIN('1.º Per.'!AA10:AA41)</f>
        <v>0</v>
      </c>
    </row>
    <row r="17" spans="2:5" ht="24.75" customHeight="1" x14ac:dyDescent="0.2"/>
    <row r="18" spans="2:5" ht="24.75" customHeight="1" x14ac:dyDescent="0.2">
      <c r="B18" s="158" t="s">
        <v>41</v>
      </c>
      <c r="C18" s="159"/>
      <c r="D18" s="160"/>
      <c r="E18" s="161" t="str">
        <f>IF(ISERROR(E10/E9),"",E10/E9)</f>
        <v/>
      </c>
    </row>
    <row r="19" spans="2:5" ht="26.25" customHeight="1" x14ac:dyDescent="0.2">
      <c r="B19" s="158" t="s">
        <v>40</v>
      </c>
      <c r="C19" s="159"/>
      <c r="D19" s="160"/>
      <c r="E19" s="161" t="str">
        <f>IF(ISERROR(E11/E9),"",E11/E9)</f>
        <v/>
      </c>
    </row>
    <row r="20" spans="2:5" ht="21.75" customHeight="1" x14ac:dyDescent="0.2"/>
    <row r="21" spans="2:5" ht="27.75" customHeight="1" x14ac:dyDescent="0.2">
      <c r="B21" s="185" t="s">
        <v>28</v>
      </c>
      <c r="C21" s="186"/>
      <c r="D21" s="162" t="s">
        <v>32</v>
      </c>
      <c r="E21" s="162" t="s">
        <v>33</v>
      </c>
    </row>
    <row r="22" spans="2:5" ht="19.5" customHeight="1" x14ac:dyDescent="0.2">
      <c r="B22" s="163"/>
      <c r="C22" s="164">
        <f>COUNTIF('1.º Per.'!$AD$10:$AD$41,D22)</f>
        <v>0</v>
      </c>
      <c r="D22" s="151">
        <v>1</v>
      </c>
      <c r="E22" s="161" t="str">
        <f>IF(ISERROR(C22/$E$9),"",C22/$E$9)</f>
        <v/>
      </c>
    </row>
    <row r="23" spans="2:5" ht="19.5" customHeight="1" x14ac:dyDescent="0.2">
      <c r="B23" s="163"/>
      <c r="C23" s="164">
        <f>COUNTIF('1.º Per.'!$AD$10:$AD$41,D23)</f>
        <v>0</v>
      </c>
      <c r="D23" s="151">
        <v>2</v>
      </c>
      <c r="E23" s="161" t="str">
        <f>IF(ISERROR(C23/$E$9),"",C23/$E$9)</f>
        <v/>
      </c>
    </row>
    <row r="24" spans="2:5" ht="19.5" customHeight="1" x14ac:dyDescent="0.2">
      <c r="B24" s="163"/>
      <c r="C24" s="164">
        <f>COUNTIF('1.º Per.'!$AD$10:$AD$41,D24)</f>
        <v>0</v>
      </c>
      <c r="D24" s="151">
        <v>3</v>
      </c>
      <c r="E24" s="161" t="str">
        <f>IF(ISERROR(C24/$E$9),"",C24/$E$9)</f>
        <v/>
      </c>
    </row>
    <row r="25" spans="2:5" ht="19.5" customHeight="1" x14ac:dyDescent="0.2">
      <c r="B25" s="163"/>
      <c r="C25" s="164">
        <f>COUNTIF('1.º Per.'!$AD$10:$AD$41,D25)</f>
        <v>0</v>
      </c>
      <c r="D25" s="151">
        <v>4</v>
      </c>
      <c r="E25" s="161" t="str">
        <f>IF(ISERROR(C25/$E$9),"",C25/$E$9)</f>
        <v/>
      </c>
    </row>
    <row r="26" spans="2:5" ht="19.5" customHeight="1" x14ac:dyDescent="0.2">
      <c r="B26" s="163"/>
      <c r="C26" s="164">
        <f>COUNTIF('1.º Per.'!$AD$10:$AD$41,D26)</f>
        <v>0</v>
      </c>
      <c r="D26" s="151">
        <v>5</v>
      </c>
      <c r="E26" s="161" t="str">
        <f>IF(ISERROR(C26/$E$9),"",C26/$E$9)</f>
        <v/>
      </c>
    </row>
    <row r="28" spans="2:5" x14ac:dyDescent="0.2">
      <c r="E28" s="165"/>
    </row>
  </sheetData>
  <sheetProtection selectLockedCells="1"/>
  <mergeCells count="8">
    <mergeCell ref="B21:C21"/>
    <mergeCell ref="B16:D16"/>
    <mergeCell ref="B9:D9"/>
    <mergeCell ref="B10:D10"/>
    <mergeCell ref="B11:D11"/>
    <mergeCell ref="C13:D13"/>
    <mergeCell ref="B13:B14"/>
    <mergeCell ref="B15:D15"/>
  </mergeCells>
  <phoneticPr fontId="16" type="noConversion"/>
  <pageMargins left="0.70866141732283472" right="0.70866141732283472" top="0.64" bottom="0.54" header="0.31496062992125984" footer="0.31496062992125984"/>
  <pageSetup paperSize="9" scale="72" orientation="portrait" r:id="rId1"/>
  <headerFooter>
    <oddFooter>&amp;L&amp;"Arial,Normal"&amp;8&amp;D&amp;C&amp;"Arial,Normal"&amp;8&amp;F&amp;R&amp;"Arial,Normal"&amp;8REGCD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8" tint="0.59999389629810485"/>
  </sheetPr>
  <dimension ref="A1:AQ51"/>
  <sheetViews>
    <sheetView topLeftCell="A2" zoomScale="70" zoomScaleNormal="70" zoomScaleSheetLayoutView="10" workbookViewId="0">
      <selection activeCell="J7" sqref="J7"/>
    </sheetView>
  </sheetViews>
  <sheetFormatPr defaultRowHeight="14.25" x14ac:dyDescent="0.2"/>
  <cols>
    <col min="1" max="1" width="5.42578125" style="88" customWidth="1"/>
    <col min="2" max="2" width="32.7109375" style="84" customWidth="1"/>
    <col min="3" max="3" width="11.5703125" style="84" customWidth="1"/>
    <col min="4" max="4" width="12" style="84" customWidth="1"/>
    <col min="5" max="5" width="13.28515625" style="85" bestFit="1" customWidth="1"/>
    <col min="6" max="6" width="15.7109375" style="84" bestFit="1" customWidth="1"/>
    <col min="7" max="7" width="12.42578125" style="84" bestFit="1" customWidth="1"/>
    <col min="8" max="9" width="9.85546875" style="84" customWidth="1"/>
    <col min="10" max="10" width="6.7109375" style="84" bestFit="1" customWidth="1"/>
    <col min="11" max="11" width="8.140625" style="84" customWidth="1"/>
    <col min="12" max="12" width="12.28515625" style="84" customWidth="1"/>
    <col min="13" max="13" width="8.140625" style="84" customWidth="1"/>
    <col min="14" max="14" width="8.7109375" style="84" customWidth="1"/>
    <col min="15" max="16" width="9.140625" style="84"/>
    <col min="17" max="17" width="7.28515625" style="84" bestFit="1" customWidth="1"/>
    <col min="18" max="19" width="7.7109375" style="84" customWidth="1"/>
    <col min="20" max="20" width="7.85546875" style="84" customWidth="1"/>
    <col min="21" max="22" width="9" style="84" customWidth="1"/>
    <col min="23" max="23" width="10.7109375" style="84" customWidth="1"/>
    <col min="24" max="24" width="14.140625" style="84" bestFit="1" customWidth="1"/>
    <col min="25" max="25" width="13.5703125" style="84" customWidth="1"/>
    <col min="26" max="26" width="11.28515625" style="84" customWidth="1"/>
    <col min="27" max="29" width="4.7109375" style="68" customWidth="1"/>
    <col min="30" max="34" width="9.140625" style="66"/>
    <col min="35" max="35" width="0" style="66" hidden="1" customWidth="1"/>
    <col min="36" max="43" width="9.140625" style="66"/>
    <col min="44" max="16384" width="9.140625" style="7"/>
  </cols>
  <sheetData>
    <row r="1" spans="1:43" ht="30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21"/>
      <c r="K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65"/>
      <c r="AB1" s="65"/>
      <c r="AC1" s="65"/>
      <c r="AE1" s="67"/>
    </row>
    <row r="2" spans="1:43" ht="15.75" customHeight="1" x14ac:dyDescent="0.25">
      <c r="A2" s="36" t="str">
        <f>IF(Dados!$B$7&lt;&gt;"",Dados!$B$7,"")</f>
        <v/>
      </c>
      <c r="B2" s="21"/>
      <c r="C2" s="21"/>
      <c r="D2" s="21"/>
      <c r="E2" s="21"/>
    </row>
    <row r="3" spans="1:43" ht="6.75" customHeight="1" x14ac:dyDescent="0.25">
      <c r="A3" s="85"/>
      <c r="E3" s="84"/>
      <c r="F3" s="2"/>
    </row>
    <row r="4" spans="1:43" ht="18.75" customHeight="1" x14ac:dyDescent="0.2">
      <c r="A4" s="42" t="s">
        <v>19</v>
      </c>
      <c r="B4" s="86" t="str">
        <f>IF(Dados!$B$13&lt;&gt;"",Dados!$B$13,"")</f>
        <v/>
      </c>
      <c r="C4" s="44" t="s">
        <v>6</v>
      </c>
      <c r="D4" s="87" t="str">
        <f>IF(Dados!$B$16&lt;&gt;"",Dados!$B$16,"")</f>
        <v/>
      </c>
      <c r="E4" s="44" t="s">
        <v>21</v>
      </c>
      <c r="F4" s="86">
        <v>2</v>
      </c>
      <c r="I4" s="42" t="s">
        <v>20</v>
      </c>
      <c r="J4" s="88" t="str">
        <f>IF(Dados!$B$10&lt;&gt;"",Dados!$B$10,"")</f>
        <v/>
      </c>
    </row>
    <row r="5" spans="1:43" ht="18.75" customHeight="1" x14ac:dyDescent="0.2"/>
    <row r="6" spans="1:43" ht="5.25" customHeight="1" x14ac:dyDescent="0.2">
      <c r="A6" s="192"/>
      <c r="B6" s="192"/>
      <c r="D6" s="10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69"/>
      <c r="AB6" s="69"/>
      <c r="AC6" s="69"/>
    </row>
    <row r="7" spans="1:43" s="23" customFormat="1" ht="20.25" customHeight="1" x14ac:dyDescent="0.2">
      <c r="A7" s="90"/>
      <c r="B7" s="90"/>
      <c r="C7" s="91"/>
      <c r="D7" s="171" t="s">
        <v>9</v>
      </c>
      <c r="E7" s="172"/>
      <c r="F7" s="172"/>
      <c r="G7" s="172"/>
      <c r="H7" s="173" t="s">
        <v>56</v>
      </c>
      <c r="I7" s="173"/>
      <c r="J7" s="126"/>
      <c r="K7" s="171" t="s">
        <v>10</v>
      </c>
      <c r="L7" s="172"/>
      <c r="M7" s="172"/>
      <c r="N7" s="172"/>
      <c r="O7" s="173" t="s">
        <v>56</v>
      </c>
      <c r="P7" s="173"/>
      <c r="Q7" s="126"/>
      <c r="R7" s="171" t="s">
        <v>13</v>
      </c>
      <c r="S7" s="172"/>
      <c r="T7" s="172"/>
      <c r="U7" s="173" t="s">
        <v>56</v>
      </c>
      <c r="V7" s="173"/>
      <c r="W7" s="126"/>
      <c r="X7" s="180" t="s">
        <v>24</v>
      </c>
      <c r="Y7" s="181"/>
      <c r="Z7" s="182"/>
      <c r="AA7" s="70"/>
      <c r="AB7" s="170"/>
      <c r="AC7" s="170"/>
      <c r="AD7" s="71"/>
      <c r="AE7" s="71"/>
      <c r="AF7" s="71"/>
      <c r="AG7" s="71"/>
      <c r="AH7" s="71"/>
      <c r="AI7" s="71" t="s">
        <v>43</v>
      </c>
      <c r="AJ7" s="71"/>
      <c r="AK7" s="71"/>
      <c r="AL7" s="71"/>
      <c r="AM7" s="71"/>
      <c r="AN7" s="71"/>
      <c r="AO7" s="71"/>
      <c r="AP7" s="71"/>
      <c r="AQ7" s="71"/>
    </row>
    <row r="8" spans="1:43" s="23" customFormat="1" ht="21.75" customHeight="1" x14ac:dyDescent="0.2">
      <c r="A8" s="90"/>
      <c r="B8" s="90"/>
      <c r="C8" s="35" t="s">
        <v>56</v>
      </c>
      <c r="D8" s="123"/>
      <c r="E8" s="124"/>
      <c r="F8" s="124"/>
      <c r="G8" s="124"/>
      <c r="H8" s="124"/>
      <c r="I8" s="124"/>
      <c r="J8" s="174" t="s">
        <v>17</v>
      </c>
      <c r="K8" s="123"/>
      <c r="L8" s="124"/>
      <c r="M8" s="124"/>
      <c r="N8" s="124"/>
      <c r="O8" s="124"/>
      <c r="P8" s="124"/>
      <c r="Q8" s="176" t="s">
        <v>17</v>
      </c>
      <c r="R8" s="123"/>
      <c r="S8" s="124"/>
      <c r="T8" s="124"/>
      <c r="U8" s="124"/>
      <c r="V8" s="124"/>
      <c r="W8" s="174" t="s">
        <v>17</v>
      </c>
      <c r="X8" s="183" t="s">
        <v>58</v>
      </c>
      <c r="Y8" s="178" t="s">
        <v>54</v>
      </c>
      <c r="Z8" s="178" t="s">
        <v>25</v>
      </c>
      <c r="AA8" s="70"/>
      <c r="AB8" s="72"/>
      <c r="AC8" s="72"/>
      <c r="AD8" s="71"/>
      <c r="AE8" s="71"/>
      <c r="AF8" s="71"/>
      <c r="AG8" s="71"/>
      <c r="AH8" s="71"/>
      <c r="AI8" s="73">
        <f>SUM(D8:I8)</f>
        <v>0</v>
      </c>
      <c r="AJ8" s="71"/>
      <c r="AK8" s="71"/>
      <c r="AL8" s="71"/>
      <c r="AM8" s="71"/>
      <c r="AN8" s="71"/>
      <c r="AO8" s="71"/>
      <c r="AP8" s="71"/>
      <c r="AQ8" s="71"/>
    </row>
    <row r="9" spans="1:43" s="22" customFormat="1" ht="31.5" customHeight="1" x14ac:dyDescent="0.25">
      <c r="A9" s="46" t="s">
        <v>0</v>
      </c>
      <c r="B9" s="46" t="s">
        <v>2</v>
      </c>
      <c r="C9" s="49" t="s">
        <v>53</v>
      </c>
      <c r="D9" s="106" t="s">
        <v>7</v>
      </c>
      <c r="E9" s="107" t="s">
        <v>23</v>
      </c>
      <c r="F9" s="107" t="s">
        <v>18</v>
      </c>
      <c r="G9" s="107" t="s">
        <v>8</v>
      </c>
      <c r="H9" s="125"/>
      <c r="I9" s="125"/>
      <c r="J9" s="175"/>
      <c r="K9" s="108" t="s">
        <v>1</v>
      </c>
      <c r="L9" s="108" t="s">
        <v>11</v>
      </c>
      <c r="M9" s="108" t="s">
        <v>12</v>
      </c>
      <c r="N9" s="109" t="s">
        <v>57</v>
      </c>
      <c r="O9" s="127"/>
      <c r="P9" s="127"/>
      <c r="Q9" s="177"/>
      <c r="R9" s="110" t="s">
        <v>14</v>
      </c>
      <c r="S9" s="108" t="s">
        <v>15</v>
      </c>
      <c r="T9" s="108" t="s">
        <v>16</v>
      </c>
      <c r="U9" s="127"/>
      <c r="V9" s="129"/>
      <c r="W9" s="175"/>
      <c r="X9" s="184"/>
      <c r="Y9" s="179"/>
      <c r="Z9" s="179"/>
      <c r="AA9" s="74"/>
      <c r="AB9" s="75"/>
      <c r="AC9" s="76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</row>
    <row r="10" spans="1:43" x14ac:dyDescent="0.2">
      <c r="A10" s="46">
        <v>1</v>
      </c>
      <c r="B10" s="92" t="str">
        <f>IF(VLOOKUP(A10,Dados!$A$23:$B$54,2,FALSE)=0,"",VLOOKUP(A10,Dados!$A$23:$B$54,2,FALSE))</f>
        <v/>
      </c>
      <c r="C10" s="135" t="str">
        <f>IF('1.º Per.'!AA10&lt;&gt;"",'1.º Per.'!AA10,"")</f>
        <v/>
      </c>
      <c r="D10" s="120"/>
      <c r="E10" s="121"/>
      <c r="F10" s="121"/>
      <c r="G10" s="121"/>
      <c r="H10" s="136"/>
      <c r="I10" s="136"/>
      <c r="J10" s="34" t="str">
        <f>IF(B10&lt;&gt;"",D10*$D$8+E10*$E$8+F10*$F$8+G10*$G$8+H10*$H$8+I10*$I$8,"")</f>
        <v/>
      </c>
      <c r="K10" s="122"/>
      <c r="L10" s="121"/>
      <c r="M10" s="121"/>
      <c r="N10" s="121"/>
      <c r="O10" s="136"/>
      <c r="P10" s="136"/>
      <c r="Q10" s="93" t="str">
        <f>IF(B10&lt;&gt;"",K10*$K$8+L10*$L$8+M10*$M$8+N10*$N$8+O10*$O$8+P10*$P$8,"")</f>
        <v/>
      </c>
      <c r="R10" s="128"/>
      <c r="S10" s="121"/>
      <c r="T10" s="136"/>
      <c r="U10" s="136"/>
      <c r="V10" s="136"/>
      <c r="W10" s="93" t="str">
        <f t="shared" ref="W10:W39" si="0">IF(B10&lt;&gt;"",R10*$R$8+S10*$S$8+T10*$T$8+U10*$U$8+V10*$V$8,"")</f>
        <v/>
      </c>
      <c r="X10" s="137"/>
      <c r="Y10" s="94" t="str">
        <f>IF(ISERROR(IF(AND($J$7&lt;&gt;"",$Q$7&lt;&gt;"",$W$7&lt;&gt;"",SUM($D$8:$I$8)=100%,SUM($K$8:$P$8)=100%,SUM($R$8:$V$8)=100%),J10*$J$7+Q10*$Q$7+W10*$W$7,"")),"",IF(AND($J$7&lt;&gt;"",$Q$7&lt;&gt;"",$W$7&lt;&gt;"",SUM($D$8:$I$8)=100%,SUM($K$8:$P$8)=100%,SUM($R$8:$V$8)=100%),J10*$J$7+Q10*$Q$7+W10*$W$7,""))</f>
        <v/>
      </c>
      <c r="Z10" s="95" t="str">
        <f>IF(Y10&lt;&gt;"",IF('2.º Per.'!Y10&gt;=Dados!$E$24,IF('2.º Per.'!Y10&lt;=Dados!$F$24,Dados!$D$24,IF('2.º Per.'!Y10&lt;=Dados!$F$25,Dados!$D$25,IF('2.º Per.'!Y10&lt;=Dados!$F$26,Dados!$D$26,IF('2.º Per.'!Y10&lt;=Dados!$F$27,Dados!$D$27,Dados!$D$28))))),"")</f>
        <v/>
      </c>
      <c r="AA10" s="78" t="str">
        <f t="shared" ref="AA10:AA39" si="1">IF(Z10&lt;&gt;"",IF(Z10&lt;3,"n","p"),"")</f>
        <v/>
      </c>
      <c r="AB10" s="72"/>
      <c r="AC10" s="79" t="str">
        <f t="shared" ref="AC10:AC39" si="2">IF(AA10&lt;&gt;"",ROUND(Z10,0),"")</f>
        <v/>
      </c>
      <c r="AE10" s="66" t="s">
        <v>50</v>
      </c>
    </row>
    <row r="11" spans="1:43" x14ac:dyDescent="0.2">
      <c r="A11" s="46">
        <v>2</v>
      </c>
      <c r="B11" s="92" t="str">
        <f>IF(VLOOKUP(A11,Dados!$A$23:$B$54,2,FALSE)=0,"",VLOOKUP(A11,Dados!$A$23:$B$54,2,FALSE))</f>
        <v/>
      </c>
      <c r="C11" s="135" t="str">
        <f>IF('1.º Per.'!AA11&lt;&gt;"",'1.º Per.'!AA11,"")</f>
        <v/>
      </c>
      <c r="D11" s="120"/>
      <c r="E11" s="121"/>
      <c r="F11" s="121"/>
      <c r="G11" s="121"/>
      <c r="H11" s="136"/>
      <c r="I11" s="136"/>
      <c r="J11" s="34" t="str">
        <f t="shared" ref="J11:J41" si="3">IF(B11&lt;&gt;"",D11*$D$8+E11*$E$8+F11*$F$8+G11*$G$8+H11*$H$8+I11*$I$8,"")</f>
        <v/>
      </c>
      <c r="K11" s="122"/>
      <c r="L11" s="121"/>
      <c r="M11" s="121"/>
      <c r="N11" s="121"/>
      <c r="O11" s="136"/>
      <c r="P11" s="136"/>
      <c r="Q11" s="93" t="str">
        <f t="shared" ref="Q11:Q39" si="4">IF(B11&lt;&gt;"",K11*$K$8+L11*$L$8+M11*$M$8+N11*$N$8+O11*$O$8+P11*$P$8,"")</f>
        <v/>
      </c>
      <c r="R11" s="128"/>
      <c r="S11" s="121"/>
      <c r="T11" s="136"/>
      <c r="U11" s="136"/>
      <c r="V11" s="136"/>
      <c r="W11" s="93" t="str">
        <f t="shared" si="0"/>
        <v/>
      </c>
      <c r="X11" s="137"/>
      <c r="Y11" s="94" t="str">
        <f t="shared" ref="Y11:Y39" si="5">IF(ISERROR(IF(AND($J$7&lt;&gt;"",$Q$7&lt;&gt;"",$W$7&lt;&gt;"",SUM($D$8:$I$8)=100%,SUM($K$8:$P$8)=100%,SUM($R$8:$V$8)=100%),J11*$J$7+Q11*$Q$7+W11*$W$7,"")),"",IF(AND($J$7&lt;&gt;"",$Q$7&lt;&gt;"",$W$7&lt;&gt;"",SUM($D$8:$I$8)=100%,SUM($K$8:$P$8)=100%,SUM($R$8:$V$8)=100%),J11*$J$7+Q11*$Q$7+W11*$W$7,""))</f>
        <v/>
      </c>
      <c r="Z11" s="95" t="str">
        <f>IF(Y11&lt;&gt;"",IF('2.º Per.'!Y11&gt;=Dados!$E$24,IF('2.º Per.'!Y11&lt;=Dados!$F$24,Dados!$D$24,IF('2.º Per.'!Y11&lt;=Dados!$F$25,Dados!$D$25,IF('2.º Per.'!Y11&lt;=Dados!$F$26,Dados!$D$26,IF('2.º Per.'!Y11&lt;=Dados!$F$27,Dados!$D$27,Dados!$D$28))))),"")</f>
        <v/>
      </c>
      <c r="AA11" s="78" t="str">
        <f t="shared" si="1"/>
        <v/>
      </c>
      <c r="AB11" s="80"/>
      <c r="AC11" s="79" t="str">
        <f t="shared" si="2"/>
        <v/>
      </c>
      <c r="AD11" s="81"/>
      <c r="AI11" s="66" t="s">
        <v>43</v>
      </c>
    </row>
    <row r="12" spans="1:43" x14ac:dyDescent="0.2">
      <c r="A12" s="46">
        <v>3</v>
      </c>
      <c r="B12" s="92" t="str">
        <f>IF(VLOOKUP(A12,Dados!$A$23:$B$54,2,FALSE)=0,"",VLOOKUP(A12,Dados!$A$23:$B$54,2,FALSE))</f>
        <v/>
      </c>
      <c r="C12" s="135" t="str">
        <f>IF('1.º Per.'!AA12&lt;&gt;"",'1.º Per.'!AA12,"")</f>
        <v/>
      </c>
      <c r="D12" s="120"/>
      <c r="E12" s="121"/>
      <c r="F12" s="121"/>
      <c r="G12" s="121"/>
      <c r="H12" s="136"/>
      <c r="I12" s="136"/>
      <c r="J12" s="34" t="str">
        <f t="shared" si="3"/>
        <v/>
      </c>
      <c r="K12" s="122"/>
      <c r="L12" s="121"/>
      <c r="M12" s="121"/>
      <c r="N12" s="121"/>
      <c r="O12" s="136"/>
      <c r="P12" s="136"/>
      <c r="Q12" s="93" t="str">
        <f t="shared" si="4"/>
        <v/>
      </c>
      <c r="R12" s="128"/>
      <c r="S12" s="121"/>
      <c r="T12" s="136"/>
      <c r="U12" s="136"/>
      <c r="V12" s="136"/>
      <c r="W12" s="93" t="str">
        <f t="shared" si="0"/>
        <v/>
      </c>
      <c r="X12" s="137"/>
      <c r="Y12" s="94" t="str">
        <f t="shared" si="5"/>
        <v/>
      </c>
      <c r="Z12" s="95" t="str">
        <f>IF(Y12&lt;&gt;"",IF('2.º Per.'!Y12&gt;=Dados!$E$24,IF('2.º Per.'!Y12&lt;=Dados!$F$24,Dados!$D$24,IF('2.º Per.'!Y12&lt;=Dados!$F$25,Dados!$D$25,IF('2.º Per.'!Y12&lt;=Dados!$F$26,Dados!$D$26,IF('2.º Per.'!Y12&lt;=Dados!$F$27,Dados!$D$27,Dados!$D$28))))),"")</f>
        <v/>
      </c>
      <c r="AA12" s="78" t="str">
        <f t="shared" si="1"/>
        <v/>
      </c>
      <c r="AB12" s="80"/>
      <c r="AC12" s="79" t="str">
        <f t="shared" si="2"/>
        <v/>
      </c>
      <c r="AD12" s="81"/>
      <c r="AI12" s="67">
        <f>SUM(K8:P8)</f>
        <v>0</v>
      </c>
    </row>
    <row r="13" spans="1:43" x14ac:dyDescent="0.2">
      <c r="A13" s="46">
        <v>4</v>
      </c>
      <c r="B13" s="92" t="str">
        <f>IF(VLOOKUP(A13,Dados!$A$23:$B$54,2,FALSE)=0,"",VLOOKUP(A13,Dados!$A$23:$B$54,2,FALSE))</f>
        <v/>
      </c>
      <c r="C13" s="135" t="str">
        <f>IF('1.º Per.'!AA13&lt;&gt;"",'1.º Per.'!AA13,"")</f>
        <v/>
      </c>
      <c r="D13" s="120"/>
      <c r="E13" s="121"/>
      <c r="F13" s="121"/>
      <c r="G13" s="121"/>
      <c r="H13" s="136"/>
      <c r="I13" s="136"/>
      <c r="J13" s="34" t="str">
        <f t="shared" si="3"/>
        <v/>
      </c>
      <c r="K13" s="122"/>
      <c r="L13" s="121"/>
      <c r="M13" s="121"/>
      <c r="N13" s="121"/>
      <c r="O13" s="136"/>
      <c r="P13" s="136"/>
      <c r="Q13" s="93" t="str">
        <f t="shared" si="4"/>
        <v/>
      </c>
      <c r="R13" s="128"/>
      <c r="S13" s="121"/>
      <c r="T13" s="136"/>
      <c r="U13" s="136"/>
      <c r="V13" s="136"/>
      <c r="W13" s="93" t="str">
        <f t="shared" si="0"/>
        <v/>
      </c>
      <c r="X13" s="137"/>
      <c r="Y13" s="94" t="str">
        <f t="shared" si="5"/>
        <v/>
      </c>
      <c r="Z13" s="95" t="str">
        <f>IF(Y13&lt;&gt;"",IF('2.º Per.'!Y13&gt;=Dados!$E$24,IF('2.º Per.'!Y13&lt;=Dados!$F$24,Dados!$D$24,IF('2.º Per.'!Y13&lt;=Dados!$F$25,Dados!$D$25,IF('2.º Per.'!Y13&lt;=Dados!$F$26,Dados!$D$26,IF('2.º Per.'!Y13&lt;=Dados!$F$27,Dados!$D$27,Dados!$D$28))))),"")</f>
        <v/>
      </c>
      <c r="AA13" s="78" t="str">
        <f t="shared" si="1"/>
        <v/>
      </c>
      <c r="AB13" s="80"/>
      <c r="AC13" s="79" t="str">
        <f t="shared" si="2"/>
        <v/>
      </c>
      <c r="AD13" s="81"/>
    </row>
    <row r="14" spans="1:43" x14ac:dyDescent="0.2">
      <c r="A14" s="46">
        <v>5</v>
      </c>
      <c r="B14" s="92" t="str">
        <f>IF(VLOOKUP(A14,Dados!$A$23:$B$54,2,FALSE)=0,"",VLOOKUP(A14,Dados!$A$23:$B$54,2,FALSE))</f>
        <v/>
      </c>
      <c r="C14" s="135" t="str">
        <f>IF('1.º Per.'!AA14&lt;&gt;"",'1.º Per.'!AA14,"")</f>
        <v/>
      </c>
      <c r="D14" s="120"/>
      <c r="E14" s="121"/>
      <c r="F14" s="121"/>
      <c r="G14" s="121"/>
      <c r="H14" s="136"/>
      <c r="I14" s="136"/>
      <c r="J14" s="34" t="str">
        <f t="shared" si="3"/>
        <v/>
      </c>
      <c r="K14" s="122"/>
      <c r="L14" s="121"/>
      <c r="M14" s="121"/>
      <c r="N14" s="121"/>
      <c r="O14" s="136"/>
      <c r="P14" s="136"/>
      <c r="Q14" s="93" t="str">
        <f t="shared" si="4"/>
        <v/>
      </c>
      <c r="R14" s="128"/>
      <c r="S14" s="121"/>
      <c r="T14" s="136"/>
      <c r="U14" s="136"/>
      <c r="V14" s="136"/>
      <c r="W14" s="93" t="str">
        <f t="shared" si="0"/>
        <v/>
      </c>
      <c r="X14" s="137"/>
      <c r="Y14" s="94" t="str">
        <f t="shared" si="5"/>
        <v/>
      </c>
      <c r="Z14" s="95" t="str">
        <f>IF(Y14&lt;&gt;"",IF('2.º Per.'!Y14&gt;=Dados!$E$24,IF('2.º Per.'!Y14&lt;=Dados!$F$24,Dados!$D$24,IF('2.º Per.'!Y14&lt;=Dados!$F$25,Dados!$D$25,IF('2.º Per.'!Y14&lt;=Dados!$F$26,Dados!$D$26,IF('2.º Per.'!Y14&lt;=Dados!$F$27,Dados!$D$27,Dados!$D$28))))),"")</f>
        <v/>
      </c>
      <c r="AA14" s="78" t="str">
        <f t="shared" si="1"/>
        <v/>
      </c>
      <c r="AB14" s="80"/>
      <c r="AC14" s="79" t="str">
        <f t="shared" si="2"/>
        <v/>
      </c>
      <c r="AD14" s="81"/>
    </row>
    <row r="15" spans="1:43" x14ac:dyDescent="0.2">
      <c r="A15" s="46">
        <v>6</v>
      </c>
      <c r="B15" s="92" t="str">
        <f>IF(VLOOKUP(A15,Dados!$A$23:$B$54,2,FALSE)=0,"",VLOOKUP(A15,Dados!$A$23:$B$54,2,FALSE))</f>
        <v/>
      </c>
      <c r="C15" s="135" t="str">
        <f>IF('1.º Per.'!AA15&lt;&gt;"",'1.º Per.'!AA15,"")</f>
        <v/>
      </c>
      <c r="D15" s="120"/>
      <c r="E15" s="121"/>
      <c r="F15" s="121"/>
      <c r="G15" s="121"/>
      <c r="H15" s="136"/>
      <c r="I15" s="136"/>
      <c r="J15" s="34" t="str">
        <f t="shared" si="3"/>
        <v/>
      </c>
      <c r="K15" s="122"/>
      <c r="L15" s="121"/>
      <c r="M15" s="121"/>
      <c r="N15" s="121"/>
      <c r="O15" s="136"/>
      <c r="P15" s="136"/>
      <c r="Q15" s="93" t="str">
        <f t="shared" si="4"/>
        <v/>
      </c>
      <c r="R15" s="128"/>
      <c r="S15" s="121"/>
      <c r="T15" s="136"/>
      <c r="U15" s="136"/>
      <c r="V15" s="136"/>
      <c r="W15" s="93" t="str">
        <f t="shared" si="0"/>
        <v/>
      </c>
      <c r="X15" s="137"/>
      <c r="Y15" s="94" t="str">
        <f t="shared" si="5"/>
        <v/>
      </c>
      <c r="Z15" s="95" t="str">
        <f>IF(Y15&lt;&gt;"",IF('2.º Per.'!Y15&gt;=Dados!$E$24,IF('2.º Per.'!Y15&lt;=Dados!$F$24,Dados!$D$24,IF('2.º Per.'!Y15&lt;=Dados!$F$25,Dados!$D$25,IF('2.º Per.'!Y15&lt;=Dados!$F$26,Dados!$D$26,IF('2.º Per.'!Y15&lt;=Dados!$F$27,Dados!$D$27,Dados!$D$28))))),"")</f>
        <v/>
      </c>
      <c r="AA15" s="78" t="str">
        <f t="shared" si="1"/>
        <v/>
      </c>
      <c r="AB15" s="80"/>
      <c r="AC15" s="79" t="str">
        <f t="shared" si="2"/>
        <v/>
      </c>
      <c r="AD15" s="81"/>
      <c r="AI15" s="66" t="s">
        <v>43</v>
      </c>
    </row>
    <row r="16" spans="1:43" x14ac:dyDescent="0.2">
      <c r="A16" s="46">
        <v>7</v>
      </c>
      <c r="B16" s="92" t="str">
        <f>IF(VLOOKUP(A16,Dados!$A$23:$B$54,2,FALSE)=0,"",VLOOKUP(A16,Dados!$A$23:$B$54,2,FALSE))</f>
        <v/>
      </c>
      <c r="C16" s="135" t="str">
        <f>IF('1.º Per.'!AA16&lt;&gt;"",'1.º Per.'!AA16,"")</f>
        <v/>
      </c>
      <c r="D16" s="120"/>
      <c r="E16" s="121"/>
      <c r="F16" s="121"/>
      <c r="G16" s="121"/>
      <c r="H16" s="136"/>
      <c r="I16" s="136"/>
      <c r="J16" s="34" t="str">
        <f t="shared" si="3"/>
        <v/>
      </c>
      <c r="K16" s="122"/>
      <c r="L16" s="121"/>
      <c r="M16" s="121"/>
      <c r="N16" s="121"/>
      <c r="O16" s="136"/>
      <c r="P16" s="136"/>
      <c r="Q16" s="93" t="str">
        <f t="shared" si="4"/>
        <v/>
      </c>
      <c r="R16" s="128"/>
      <c r="S16" s="121"/>
      <c r="T16" s="136"/>
      <c r="U16" s="136"/>
      <c r="V16" s="136"/>
      <c r="W16" s="93" t="str">
        <f t="shared" si="0"/>
        <v/>
      </c>
      <c r="X16" s="137"/>
      <c r="Y16" s="94" t="str">
        <f t="shared" si="5"/>
        <v/>
      </c>
      <c r="Z16" s="95" t="str">
        <f>IF(Y16&lt;&gt;"",IF('2.º Per.'!Y16&gt;=Dados!$E$24,IF('2.º Per.'!Y16&lt;=Dados!$F$24,Dados!$D$24,IF('2.º Per.'!Y16&lt;=Dados!$F$25,Dados!$D$25,IF('2.º Per.'!Y16&lt;=Dados!$F$26,Dados!$D$26,IF('2.º Per.'!Y16&lt;=Dados!$F$27,Dados!$D$27,Dados!$D$28))))),"")</f>
        <v/>
      </c>
      <c r="AA16" s="78" t="str">
        <f t="shared" si="1"/>
        <v/>
      </c>
      <c r="AB16" s="80"/>
      <c r="AC16" s="79" t="str">
        <f t="shared" si="2"/>
        <v/>
      </c>
      <c r="AD16" s="81"/>
      <c r="AI16" s="67">
        <f>SUM(R8:V8)</f>
        <v>0</v>
      </c>
    </row>
    <row r="17" spans="1:30" x14ac:dyDescent="0.2">
      <c r="A17" s="46">
        <v>8</v>
      </c>
      <c r="B17" s="92" t="str">
        <f>IF(VLOOKUP(A17,Dados!$A$23:$B$54,2,FALSE)=0,"",VLOOKUP(A17,Dados!$A$23:$B$54,2,FALSE))</f>
        <v/>
      </c>
      <c r="C17" s="135" t="str">
        <f>IF('1.º Per.'!AA17&lt;&gt;"",'1.º Per.'!AA17,"")</f>
        <v/>
      </c>
      <c r="D17" s="120"/>
      <c r="E17" s="121"/>
      <c r="F17" s="121"/>
      <c r="G17" s="121"/>
      <c r="H17" s="136"/>
      <c r="I17" s="136"/>
      <c r="J17" s="34" t="str">
        <f t="shared" si="3"/>
        <v/>
      </c>
      <c r="K17" s="122"/>
      <c r="L17" s="121"/>
      <c r="M17" s="121"/>
      <c r="N17" s="121"/>
      <c r="O17" s="136"/>
      <c r="P17" s="136"/>
      <c r="Q17" s="93" t="str">
        <f t="shared" si="4"/>
        <v/>
      </c>
      <c r="R17" s="128"/>
      <c r="S17" s="121"/>
      <c r="T17" s="136"/>
      <c r="U17" s="136"/>
      <c r="V17" s="136"/>
      <c r="W17" s="93" t="str">
        <f t="shared" si="0"/>
        <v/>
      </c>
      <c r="X17" s="137"/>
      <c r="Y17" s="94" t="str">
        <f t="shared" si="5"/>
        <v/>
      </c>
      <c r="Z17" s="95" t="str">
        <f>IF(Y17&lt;&gt;"",IF('2.º Per.'!Y17&gt;=Dados!$E$24,IF('2.º Per.'!Y17&lt;=Dados!$F$24,Dados!$D$24,IF('2.º Per.'!Y17&lt;=Dados!$F$25,Dados!$D$25,IF('2.º Per.'!Y17&lt;=Dados!$F$26,Dados!$D$26,IF('2.º Per.'!Y17&lt;=Dados!$F$27,Dados!$D$27,Dados!$D$28))))),"")</f>
        <v/>
      </c>
      <c r="AA17" s="78" t="str">
        <f t="shared" si="1"/>
        <v/>
      </c>
      <c r="AB17" s="80"/>
      <c r="AC17" s="79" t="str">
        <f t="shared" si="2"/>
        <v/>
      </c>
      <c r="AD17" s="81"/>
    </row>
    <row r="18" spans="1:30" x14ac:dyDescent="0.2">
      <c r="A18" s="46">
        <v>9</v>
      </c>
      <c r="B18" s="92" t="str">
        <f>IF(VLOOKUP(A18,Dados!$A$23:$B$54,2,FALSE)=0,"",VLOOKUP(A18,Dados!$A$23:$B$54,2,FALSE))</f>
        <v/>
      </c>
      <c r="C18" s="135" t="str">
        <f>IF('1.º Per.'!AA18&lt;&gt;"",'1.º Per.'!AA18,"")</f>
        <v/>
      </c>
      <c r="D18" s="120"/>
      <c r="E18" s="121"/>
      <c r="F18" s="121"/>
      <c r="G18" s="121"/>
      <c r="H18" s="136"/>
      <c r="I18" s="136"/>
      <c r="J18" s="34" t="str">
        <f t="shared" si="3"/>
        <v/>
      </c>
      <c r="K18" s="122"/>
      <c r="L18" s="121"/>
      <c r="M18" s="121"/>
      <c r="N18" s="121"/>
      <c r="O18" s="136"/>
      <c r="P18" s="136"/>
      <c r="Q18" s="93" t="str">
        <f t="shared" si="4"/>
        <v/>
      </c>
      <c r="R18" s="128"/>
      <c r="S18" s="121"/>
      <c r="T18" s="136"/>
      <c r="U18" s="136"/>
      <c r="V18" s="136"/>
      <c r="W18" s="93" t="str">
        <f t="shared" si="0"/>
        <v/>
      </c>
      <c r="X18" s="137"/>
      <c r="Y18" s="94" t="str">
        <f t="shared" si="5"/>
        <v/>
      </c>
      <c r="Z18" s="95" t="str">
        <f>IF(Y18&lt;&gt;"",IF('2.º Per.'!Y18&gt;=Dados!$E$24,IF('2.º Per.'!Y18&lt;=Dados!$F$24,Dados!$D$24,IF('2.º Per.'!Y18&lt;=Dados!$F$25,Dados!$D$25,IF('2.º Per.'!Y18&lt;=Dados!$F$26,Dados!$D$26,IF('2.º Per.'!Y18&lt;=Dados!$F$27,Dados!$D$27,Dados!$D$28))))),"")</f>
        <v/>
      </c>
      <c r="AA18" s="78" t="str">
        <f t="shared" si="1"/>
        <v/>
      </c>
      <c r="AB18" s="80"/>
      <c r="AC18" s="79" t="str">
        <f t="shared" si="2"/>
        <v/>
      </c>
      <c r="AD18" s="81"/>
    </row>
    <row r="19" spans="1:30" x14ac:dyDescent="0.2">
      <c r="A19" s="46">
        <v>10</v>
      </c>
      <c r="B19" s="92" t="str">
        <f>IF(VLOOKUP(A19,Dados!$A$23:$B$54,2,FALSE)=0,"",VLOOKUP(A19,Dados!$A$23:$B$54,2,FALSE))</f>
        <v/>
      </c>
      <c r="C19" s="135" t="str">
        <f>IF('1.º Per.'!AA19&lt;&gt;"",'1.º Per.'!AA19,"")</f>
        <v/>
      </c>
      <c r="D19" s="120"/>
      <c r="E19" s="121"/>
      <c r="F19" s="121"/>
      <c r="G19" s="121"/>
      <c r="H19" s="136"/>
      <c r="I19" s="136"/>
      <c r="J19" s="34" t="str">
        <f t="shared" si="3"/>
        <v/>
      </c>
      <c r="K19" s="122"/>
      <c r="L19" s="121"/>
      <c r="M19" s="121"/>
      <c r="N19" s="121"/>
      <c r="O19" s="136"/>
      <c r="P19" s="136"/>
      <c r="Q19" s="93" t="str">
        <f t="shared" si="4"/>
        <v/>
      </c>
      <c r="R19" s="128"/>
      <c r="S19" s="121"/>
      <c r="T19" s="136"/>
      <c r="U19" s="136"/>
      <c r="V19" s="136"/>
      <c r="W19" s="93" t="str">
        <f t="shared" si="0"/>
        <v/>
      </c>
      <c r="X19" s="137"/>
      <c r="Y19" s="94" t="str">
        <f t="shared" si="5"/>
        <v/>
      </c>
      <c r="Z19" s="95" t="str">
        <f>IF(Y19&lt;&gt;"",IF('2.º Per.'!Y19&gt;=Dados!$E$24,IF('2.º Per.'!Y19&lt;=Dados!$F$24,Dados!$D$24,IF('2.º Per.'!Y19&lt;=Dados!$F$25,Dados!$D$25,IF('2.º Per.'!Y19&lt;=Dados!$F$26,Dados!$D$26,IF('2.º Per.'!Y19&lt;=Dados!$F$27,Dados!$D$27,Dados!$D$28))))),"")</f>
        <v/>
      </c>
      <c r="AA19" s="78" t="str">
        <f t="shared" si="1"/>
        <v/>
      </c>
      <c r="AB19" s="80"/>
      <c r="AC19" s="79" t="str">
        <f t="shared" si="2"/>
        <v/>
      </c>
      <c r="AD19" s="81"/>
    </row>
    <row r="20" spans="1:30" x14ac:dyDescent="0.2">
      <c r="A20" s="46">
        <v>11</v>
      </c>
      <c r="B20" s="92" t="str">
        <f>IF(VLOOKUP(A20,Dados!$A$23:$B$54,2,FALSE)=0,"",VLOOKUP(A20,Dados!$A$23:$B$54,2,FALSE))</f>
        <v/>
      </c>
      <c r="C20" s="135" t="str">
        <f>IF('1.º Per.'!AA20&lt;&gt;"",'1.º Per.'!AA20,"")</f>
        <v/>
      </c>
      <c r="D20" s="120"/>
      <c r="E20" s="121"/>
      <c r="F20" s="121"/>
      <c r="G20" s="121"/>
      <c r="H20" s="136"/>
      <c r="I20" s="136"/>
      <c r="J20" s="34" t="str">
        <f t="shared" si="3"/>
        <v/>
      </c>
      <c r="K20" s="122"/>
      <c r="L20" s="121"/>
      <c r="M20" s="121"/>
      <c r="N20" s="121"/>
      <c r="O20" s="136"/>
      <c r="P20" s="136"/>
      <c r="Q20" s="93" t="str">
        <f t="shared" si="4"/>
        <v/>
      </c>
      <c r="R20" s="128"/>
      <c r="S20" s="121"/>
      <c r="T20" s="136"/>
      <c r="U20" s="136"/>
      <c r="V20" s="136"/>
      <c r="W20" s="93" t="str">
        <f t="shared" si="0"/>
        <v/>
      </c>
      <c r="X20" s="137"/>
      <c r="Y20" s="94" t="str">
        <f t="shared" si="5"/>
        <v/>
      </c>
      <c r="Z20" s="95" t="str">
        <f>IF(Y20&lt;&gt;"",IF('2.º Per.'!Y20&gt;=Dados!$E$24,IF('2.º Per.'!Y20&lt;=Dados!$F$24,Dados!$D$24,IF('2.º Per.'!Y20&lt;=Dados!$F$25,Dados!$D$25,IF('2.º Per.'!Y20&lt;=Dados!$F$26,Dados!$D$26,IF('2.º Per.'!Y20&lt;=Dados!$F$27,Dados!$D$27,Dados!$D$28))))),"")</f>
        <v/>
      </c>
      <c r="AA20" s="78" t="str">
        <f t="shared" si="1"/>
        <v/>
      </c>
      <c r="AB20" s="80"/>
      <c r="AC20" s="79" t="str">
        <f t="shared" si="2"/>
        <v/>
      </c>
      <c r="AD20" s="81"/>
    </row>
    <row r="21" spans="1:30" x14ac:dyDescent="0.2">
      <c r="A21" s="46">
        <v>12</v>
      </c>
      <c r="B21" s="92" t="str">
        <f>IF(VLOOKUP(A21,Dados!$A$23:$B$54,2,FALSE)=0,"",VLOOKUP(A21,Dados!$A$23:$B$54,2,FALSE))</f>
        <v/>
      </c>
      <c r="C21" s="135" t="str">
        <f>IF('1.º Per.'!AA21&lt;&gt;"",'1.º Per.'!AA21,"")</f>
        <v/>
      </c>
      <c r="D21" s="120"/>
      <c r="E21" s="121"/>
      <c r="F21" s="121"/>
      <c r="G21" s="121"/>
      <c r="H21" s="136"/>
      <c r="I21" s="136"/>
      <c r="J21" s="34" t="str">
        <f t="shared" si="3"/>
        <v/>
      </c>
      <c r="K21" s="122"/>
      <c r="L21" s="121"/>
      <c r="M21" s="121"/>
      <c r="N21" s="121"/>
      <c r="O21" s="136"/>
      <c r="P21" s="136"/>
      <c r="Q21" s="93" t="str">
        <f t="shared" si="4"/>
        <v/>
      </c>
      <c r="R21" s="128"/>
      <c r="S21" s="121"/>
      <c r="T21" s="136"/>
      <c r="U21" s="136"/>
      <c r="V21" s="136"/>
      <c r="W21" s="93" t="str">
        <f t="shared" si="0"/>
        <v/>
      </c>
      <c r="X21" s="137"/>
      <c r="Y21" s="94" t="str">
        <f t="shared" si="5"/>
        <v/>
      </c>
      <c r="Z21" s="95" t="str">
        <f>IF(Y21&lt;&gt;"",IF('2.º Per.'!Y21&gt;=Dados!$E$24,IF('2.º Per.'!Y21&lt;=Dados!$F$24,Dados!$D$24,IF('2.º Per.'!Y21&lt;=Dados!$F$25,Dados!$D$25,IF('2.º Per.'!Y21&lt;=Dados!$F$26,Dados!$D$26,IF('2.º Per.'!Y21&lt;=Dados!$F$27,Dados!$D$27,Dados!$D$28))))),"")</f>
        <v/>
      </c>
      <c r="AA21" s="78" t="str">
        <f t="shared" si="1"/>
        <v/>
      </c>
      <c r="AB21" s="80"/>
      <c r="AC21" s="79" t="str">
        <f t="shared" si="2"/>
        <v/>
      </c>
      <c r="AD21" s="81"/>
    </row>
    <row r="22" spans="1:30" x14ac:dyDescent="0.2">
      <c r="A22" s="46">
        <v>13</v>
      </c>
      <c r="B22" s="92" t="str">
        <f>IF(VLOOKUP(A22,Dados!$A$23:$B$54,2,FALSE)=0,"",VLOOKUP(A22,Dados!$A$23:$B$54,2,FALSE))</f>
        <v/>
      </c>
      <c r="C22" s="135" t="str">
        <f>IF('1.º Per.'!AA22&lt;&gt;"",'1.º Per.'!AA22,"")</f>
        <v/>
      </c>
      <c r="D22" s="120"/>
      <c r="E22" s="121"/>
      <c r="F22" s="121"/>
      <c r="G22" s="121"/>
      <c r="H22" s="136"/>
      <c r="I22" s="136"/>
      <c r="J22" s="34" t="str">
        <f t="shared" si="3"/>
        <v/>
      </c>
      <c r="K22" s="122"/>
      <c r="L22" s="121"/>
      <c r="M22" s="121"/>
      <c r="N22" s="121"/>
      <c r="O22" s="136"/>
      <c r="P22" s="136"/>
      <c r="Q22" s="93" t="str">
        <f t="shared" si="4"/>
        <v/>
      </c>
      <c r="R22" s="128"/>
      <c r="S22" s="121"/>
      <c r="T22" s="136"/>
      <c r="U22" s="136"/>
      <c r="V22" s="136"/>
      <c r="W22" s="93" t="str">
        <f t="shared" si="0"/>
        <v/>
      </c>
      <c r="X22" s="137"/>
      <c r="Y22" s="94" t="str">
        <f t="shared" si="5"/>
        <v/>
      </c>
      <c r="Z22" s="95" t="str">
        <f>IF(Y22&lt;&gt;"",IF('2.º Per.'!Y22&gt;=Dados!$E$24,IF('2.º Per.'!Y22&lt;=Dados!$F$24,Dados!$D$24,IF('2.º Per.'!Y22&lt;=Dados!$F$25,Dados!$D$25,IF('2.º Per.'!Y22&lt;=Dados!$F$26,Dados!$D$26,IF('2.º Per.'!Y22&lt;=Dados!$F$27,Dados!$D$27,Dados!$D$28))))),"")</f>
        <v/>
      </c>
      <c r="AA22" s="78" t="str">
        <f t="shared" si="1"/>
        <v/>
      </c>
      <c r="AB22" s="80"/>
      <c r="AC22" s="79" t="str">
        <f t="shared" si="2"/>
        <v/>
      </c>
      <c r="AD22" s="81"/>
    </row>
    <row r="23" spans="1:30" x14ac:dyDescent="0.2">
      <c r="A23" s="46">
        <v>14</v>
      </c>
      <c r="B23" s="92" t="str">
        <f>IF(VLOOKUP(A23,Dados!$A$23:$B$54,2,FALSE)=0,"",VLOOKUP(A23,Dados!$A$23:$B$54,2,FALSE))</f>
        <v/>
      </c>
      <c r="C23" s="135" t="str">
        <f>IF('1.º Per.'!AA23&lt;&gt;"",'1.º Per.'!AA23,"")</f>
        <v/>
      </c>
      <c r="D23" s="120"/>
      <c r="E23" s="121"/>
      <c r="F23" s="121"/>
      <c r="G23" s="121"/>
      <c r="H23" s="136"/>
      <c r="I23" s="136"/>
      <c r="J23" s="34" t="str">
        <f t="shared" si="3"/>
        <v/>
      </c>
      <c r="K23" s="122"/>
      <c r="L23" s="121"/>
      <c r="M23" s="121"/>
      <c r="N23" s="121"/>
      <c r="O23" s="136"/>
      <c r="P23" s="136"/>
      <c r="Q23" s="93" t="str">
        <f t="shared" si="4"/>
        <v/>
      </c>
      <c r="R23" s="128"/>
      <c r="S23" s="121"/>
      <c r="T23" s="136"/>
      <c r="U23" s="136"/>
      <c r="V23" s="136"/>
      <c r="W23" s="93" t="str">
        <f t="shared" si="0"/>
        <v/>
      </c>
      <c r="X23" s="137"/>
      <c r="Y23" s="94" t="str">
        <f t="shared" si="5"/>
        <v/>
      </c>
      <c r="Z23" s="95" t="str">
        <f>IF(Y23&lt;&gt;"",IF('2.º Per.'!Y23&gt;=Dados!$E$24,IF('2.º Per.'!Y23&lt;=Dados!$F$24,Dados!$D$24,IF('2.º Per.'!Y23&lt;=Dados!$F$25,Dados!$D$25,IF('2.º Per.'!Y23&lt;=Dados!$F$26,Dados!$D$26,IF('2.º Per.'!Y23&lt;=Dados!$F$27,Dados!$D$27,Dados!$D$28))))),"")</f>
        <v/>
      </c>
      <c r="AA23" s="78" t="str">
        <f t="shared" si="1"/>
        <v/>
      </c>
      <c r="AB23" s="80"/>
      <c r="AC23" s="79" t="str">
        <f t="shared" si="2"/>
        <v/>
      </c>
      <c r="AD23" s="81"/>
    </row>
    <row r="24" spans="1:30" x14ac:dyDescent="0.2">
      <c r="A24" s="46">
        <v>15</v>
      </c>
      <c r="B24" s="92" t="str">
        <f>IF(VLOOKUP(A24,Dados!$A$23:$B$54,2,FALSE)=0,"",VLOOKUP(A24,Dados!$A$23:$B$54,2,FALSE))</f>
        <v/>
      </c>
      <c r="C24" s="135" t="str">
        <f>IF('1.º Per.'!AA24&lt;&gt;"",'1.º Per.'!AA24,"")</f>
        <v/>
      </c>
      <c r="D24" s="120"/>
      <c r="E24" s="121"/>
      <c r="F24" s="121"/>
      <c r="G24" s="121"/>
      <c r="H24" s="136"/>
      <c r="I24" s="136"/>
      <c r="J24" s="34" t="str">
        <f t="shared" si="3"/>
        <v/>
      </c>
      <c r="K24" s="122"/>
      <c r="L24" s="121"/>
      <c r="M24" s="121"/>
      <c r="N24" s="121"/>
      <c r="O24" s="136"/>
      <c r="P24" s="136"/>
      <c r="Q24" s="93" t="str">
        <f t="shared" si="4"/>
        <v/>
      </c>
      <c r="R24" s="128"/>
      <c r="S24" s="121"/>
      <c r="T24" s="136"/>
      <c r="U24" s="136"/>
      <c r="V24" s="136"/>
      <c r="W24" s="93" t="str">
        <f t="shared" si="0"/>
        <v/>
      </c>
      <c r="X24" s="137"/>
      <c r="Y24" s="94" t="str">
        <f t="shared" si="5"/>
        <v/>
      </c>
      <c r="Z24" s="95" t="str">
        <f>IF(Y24&lt;&gt;"",IF('2.º Per.'!Y24&gt;=Dados!$E$24,IF('2.º Per.'!Y24&lt;=Dados!$F$24,Dados!$D$24,IF('2.º Per.'!Y24&lt;=Dados!$F$25,Dados!$D$25,IF('2.º Per.'!Y24&lt;=Dados!$F$26,Dados!$D$26,IF('2.º Per.'!Y24&lt;=Dados!$F$27,Dados!$D$27,Dados!$D$28))))),"")</f>
        <v/>
      </c>
      <c r="AA24" s="78" t="str">
        <f t="shared" si="1"/>
        <v/>
      </c>
      <c r="AB24" s="80"/>
      <c r="AC24" s="79" t="str">
        <f t="shared" si="2"/>
        <v/>
      </c>
      <c r="AD24" s="81"/>
    </row>
    <row r="25" spans="1:30" x14ac:dyDescent="0.2">
      <c r="A25" s="46">
        <v>16</v>
      </c>
      <c r="B25" s="92" t="str">
        <f>IF(VLOOKUP(A25,Dados!$A$23:$B$54,2,FALSE)=0,"",VLOOKUP(A25,Dados!$A$23:$B$54,2,FALSE))</f>
        <v/>
      </c>
      <c r="C25" s="135" t="str">
        <f>IF('1.º Per.'!AA25&lt;&gt;"",'1.º Per.'!AA25,"")</f>
        <v/>
      </c>
      <c r="D25" s="120"/>
      <c r="E25" s="121"/>
      <c r="F25" s="121"/>
      <c r="G25" s="121"/>
      <c r="H25" s="136"/>
      <c r="I25" s="136"/>
      <c r="J25" s="34" t="str">
        <f t="shared" si="3"/>
        <v/>
      </c>
      <c r="K25" s="122"/>
      <c r="L25" s="121"/>
      <c r="M25" s="121"/>
      <c r="N25" s="121"/>
      <c r="O25" s="136"/>
      <c r="P25" s="136"/>
      <c r="Q25" s="93" t="str">
        <f t="shared" si="4"/>
        <v/>
      </c>
      <c r="R25" s="128"/>
      <c r="S25" s="121"/>
      <c r="T25" s="136"/>
      <c r="U25" s="136"/>
      <c r="V25" s="136"/>
      <c r="W25" s="93" t="str">
        <f t="shared" si="0"/>
        <v/>
      </c>
      <c r="X25" s="137"/>
      <c r="Y25" s="94" t="str">
        <f t="shared" si="5"/>
        <v/>
      </c>
      <c r="Z25" s="95" t="str">
        <f>IF(Y25&lt;&gt;"",IF('2.º Per.'!Y25&gt;=Dados!$E$24,IF('2.º Per.'!Y25&lt;=Dados!$F$24,Dados!$D$24,IF('2.º Per.'!Y25&lt;=Dados!$F$25,Dados!$D$25,IF('2.º Per.'!Y25&lt;=Dados!$F$26,Dados!$D$26,IF('2.º Per.'!Y25&lt;=Dados!$F$27,Dados!$D$27,Dados!$D$28))))),"")</f>
        <v/>
      </c>
      <c r="AA25" s="78" t="str">
        <f t="shared" si="1"/>
        <v/>
      </c>
      <c r="AB25" s="80"/>
      <c r="AC25" s="79" t="str">
        <f t="shared" si="2"/>
        <v/>
      </c>
      <c r="AD25" s="81"/>
    </row>
    <row r="26" spans="1:30" x14ac:dyDescent="0.2">
      <c r="A26" s="46">
        <v>17</v>
      </c>
      <c r="B26" s="92" t="str">
        <f>IF(VLOOKUP(A26,Dados!$A$23:$B$54,2,FALSE)=0,"",VLOOKUP(A26,Dados!$A$23:$B$54,2,FALSE))</f>
        <v/>
      </c>
      <c r="C26" s="135" t="str">
        <f>IF('1.º Per.'!AA26&lt;&gt;"",'1.º Per.'!AA26,"")</f>
        <v/>
      </c>
      <c r="D26" s="120"/>
      <c r="E26" s="121"/>
      <c r="F26" s="121"/>
      <c r="G26" s="121"/>
      <c r="H26" s="136"/>
      <c r="I26" s="136"/>
      <c r="J26" s="34" t="str">
        <f t="shared" si="3"/>
        <v/>
      </c>
      <c r="K26" s="122"/>
      <c r="L26" s="121"/>
      <c r="M26" s="121"/>
      <c r="N26" s="121"/>
      <c r="O26" s="136"/>
      <c r="P26" s="136"/>
      <c r="Q26" s="93" t="str">
        <f t="shared" si="4"/>
        <v/>
      </c>
      <c r="R26" s="128"/>
      <c r="S26" s="121"/>
      <c r="T26" s="136"/>
      <c r="U26" s="136"/>
      <c r="V26" s="136"/>
      <c r="W26" s="93" t="str">
        <f t="shared" si="0"/>
        <v/>
      </c>
      <c r="X26" s="137"/>
      <c r="Y26" s="94" t="str">
        <f t="shared" si="5"/>
        <v/>
      </c>
      <c r="Z26" s="95" t="str">
        <f>IF(Y26&lt;&gt;"",IF('2.º Per.'!Y26&gt;=Dados!$E$24,IF('2.º Per.'!Y26&lt;=Dados!$F$24,Dados!$D$24,IF('2.º Per.'!Y26&lt;=Dados!$F$25,Dados!$D$25,IF('2.º Per.'!Y26&lt;=Dados!$F$26,Dados!$D$26,IF('2.º Per.'!Y26&lt;=Dados!$F$27,Dados!$D$27,Dados!$D$28))))),"")</f>
        <v/>
      </c>
      <c r="AA26" s="78" t="str">
        <f t="shared" si="1"/>
        <v/>
      </c>
      <c r="AB26" s="80"/>
      <c r="AC26" s="79" t="str">
        <f t="shared" si="2"/>
        <v/>
      </c>
      <c r="AD26" s="81"/>
    </row>
    <row r="27" spans="1:30" x14ac:dyDescent="0.2">
      <c r="A27" s="46">
        <v>18</v>
      </c>
      <c r="B27" s="92" t="str">
        <f>IF(VLOOKUP(A27,Dados!$A$23:$B$54,2,FALSE)=0,"",VLOOKUP(A27,Dados!$A$23:$B$54,2,FALSE))</f>
        <v/>
      </c>
      <c r="C27" s="135" t="str">
        <f>IF('1.º Per.'!AA27&lt;&gt;"",'1.º Per.'!AA27,"")</f>
        <v/>
      </c>
      <c r="D27" s="120"/>
      <c r="E27" s="121"/>
      <c r="F27" s="121"/>
      <c r="G27" s="121"/>
      <c r="H27" s="136"/>
      <c r="I27" s="136"/>
      <c r="J27" s="34" t="str">
        <f t="shared" si="3"/>
        <v/>
      </c>
      <c r="K27" s="122"/>
      <c r="L27" s="121"/>
      <c r="M27" s="121"/>
      <c r="N27" s="121"/>
      <c r="O27" s="136"/>
      <c r="P27" s="136"/>
      <c r="Q27" s="93" t="str">
        <f t="shared" si="4"/>
        <v/>
      </c>
      <c r="R27" s="128"/>
      <c r="S27" s="121"/>
      <c r="T27" s="136"/>
      <c r="U27" s="136"/>
      <c r="V27" s="136"/>
      <c r="W27" s="93" t="str">
        <f t="shared" si="0"/>
        <v/>
      </c>
      <c r="X27" s="137"/>
      <c r="Y27" s="94" t="str">
        <f t="shared" si="5"/>
        <v/>
      </c>
      <c r="Z27" s="95" t="str">
        <f>IF(Y27&lt;&gt;"",IF('2.º Per.'!Y27&gt;=Dados!$E$24,IF('2.º Per.'!Y27&lt;=Dados!$F$24,Dados!$D$24,IF('2.º Per.'!Y27&lt;=Dados!$F$25,Dados!$D$25,IF('2.º Per.'!Y27&lt;=Dados!$F$26,Dados!$D$26,IF('2.º Per.'!Y27&lt;=Dados!$F$27,Dados!$D$27,Dados!$D$28))))),"")</f>
        <v/>
      </c>
      <c r="AA27" s="78" t="str">
        <f t="shared" si="1"/>
        <v/>
      </c>
      <c r="AB27" s="80"/>
      <c r="AC27" s="79" t="str">
        <f t="shared" si="2"/>
        <v/>
      </c>
      <c r="AD27" s="81"/>
    </row>
    <row r="28" spans="1:30" x14ac:dyDescent="0.2">
      <c r="A28" s="46">
        <v>19</v>
      </c>
      <c r="B28" s="92" t="str">
        <f>IF(VLOOKUP(A28,Dados!$A$23:$B$54,2,FALSE)=0,"",VLOOKUP(A28,Dados!$A$23:$B$54,2,FALSE))</f>
        <v/>
      </c>
      <c r="C28" s="135" t="str">
        <f>IF('1.º Per.'!AA28&lt;&gt;"",'1.º Per.'!AA28,"")</f>
        <v/>
      </c>
      <c r="D28" s="120"/>
      <c r="E28" s="121"/>
      <c r="F28" s="121"/>
      <c r="G28" s="121"/>
      <c r="H28" s="136"/>
      <c r="I28" s="136"/>
      <c r="J28" s="34" t="str">
        <f t="shared" si="3"/>
        <v/>
      </c>
      <c r="K28" s="122"/>
      <c r="L28" s="121"/>
      <c r="M28" s="121"/>
      <c r="N28" s="121"/>
      <c r="O28" s="136"/>
      <c r="P28" s="136"/>
      <c r="Q28" s="93" t="str">
        <f t="shared" si="4"/>
        <v/>
      </c>
      <c r="R28" s="128"/>
      <c r="S28" s="121"/>
      <c r="T28" s="136"/>
      <c r="U28" s="136"/>
      <c r="V28" s="136"/>
      <c r="W28" s="93" t="str">
        <f t="shared" si="0"/>
        <v/>
      </c>
      <c r="X28" s="137"/>
      <c r="Y28" s="94" t="str">
        <f t="shared" si="5"/>
        <v/>
      </c>
      <c r="Z28" s="95" t="str">
        <f>IF(Y28&lt;&gt;"",IF('2.º Per.'!Y28&gt;=Dados!$E$24,IF('2.º Per.'!Y28&lt;=Dados!$F$24,Dados!$D$24,IF('2.º Per.'!Y28&lt;=Dados!$F$25,Dados!$D$25,IF('2.º Per.'!Y28&lt;=Dados!$F$26,Dados!$D$26,IF('2.º Per.'!Y28&lt;=Dados!$F$27,Dados!$D$27,Dados!$D$28))))),"")</f>
        <v/>
      </c>
      <c r="AA28" s="78" t="str">
        <f t="shared" si="1"/>
        <v/>
      </c>
      <c r="AB28" s="80"/>
      <c r="AC28" s="79" t="str">
        <f t="shared" si="2"/>
        <v/>
      </c>
      <c r="AD28" s="81"/>
    </row>
    <row r="29" spans="1:30" x14ac:dyDescent="0.2">
      <c r="A29" s="46">
        <v>20</v>
      </c>
      <c r="B29" s="92" t="str">
        <f>IF(VLOOKUP(A29,Dados!$A$23:$B$54,2,FALSE)=0,"",VLOOKUP(A29,Dados!$A$23:$B$54,2,FALSE))</f>
        <v/>
      </c>
      <c r="C29" s="135" t="str">
        <f>IF('1.º Per.'!AA29&lt;&gt;"",'1.º Per.'!AA29,"")</f>
        <v/>
      </c>
      <c r="D29" s="120"/>
      <c r="E29" s="121"/>
      <c r="F29" s="121"/>
      <c r="G29" s="121"/>
      <c r="H29" s="136"/>
      <c r="I29" s="136"/>
      <c r="J29" s="34" t="str">
        <f t="shared" si="3"/>
        <v/>
      </c>
      <c r="K29" s="122"/>
      <c r="L29" s="121"/>
      <c r="M29" s="121"/>
      <c r="N29" s="121"/>
      <c r="O29" s="136"/>
      <c r="P29" s="136"/>
      <c r="Q29" s="93" t="str">
        <f t="shared" si="4"/>
        <v/>
      </c>
      <c r="R29" s="128"/>
      <c r="S29" s="121"/>
      <c r="T29" s="136"/>
      <c r="U29" s="136"/>
      <c r="V29" s="136"/>
      <c r="W29" s="93" t="str">
        <f t="shared" si="0"/>
        <v/>
      </c>
      <c r="X29" s="137"/>
      <c r="Y29" s="94" t="str">
        <f t="shared" si="5"/>
        <v/>
      </c>
      <c r="Z29" s="95" t="str">
        <f>IF(Y29&lt;&gt;"",IF('2.º Per.'!Y29&gt;=Dados!$E$24,IF('2.º Per.'!Y29&lt;=Dados!$F$24,Dados!$D$24,IF('2.º Per.'!Y29&lt;=Dados!$F$25,Dados!$D$25,IF('2.º Per.'!Y29&lt;=Dados!$F$26,Dados!$D$26,IF('2.º Per.'!Y29&lt;=Dados!$F$27,Dados!$D$27,Dados!$D$28))))),"")</f>
        <v/>
      </c>
      <c r="AA29" s="78" t="str">
        <f t="shared" si="1"/>
        <v/>
      </c>
      <c r="AB29" s="80"/>
      <c r="AC29" s="79" t="str">
        <f t="shared" si="2"/>
        <v/>
      </c>
      <c r="AD29" s="81"/>
    </row>
    <row r="30" spans="1:30" x14ac:dyDescent="0.2">
      <c r="A30" s="46">
        <v>21</v>
      </c>
      <c r="B30" s="92" t="str">
        <f>IF(VLOOKUP(A30,Dados!$A$23:$B$54,2,FALSE)=0,"",VLOOKUP(A30,Dados!$A$23:$B$54,2,FALSE))</f>
        <v/>
      </c>
      <c r="C30" s="135" t="str">
        <f>IF('1.º Per.'!AA30&lt;&gt;"",'1.º Per.'!AA30,"")</f>
        <v/>
      </c>
      <c r="D30" s="120"/>
      <c r="E30" s="121"/>
      <c r="F30" s="121"/>
      <c r="G30" s="121"/>
      <c r="H30" s="136"/>
      <c r="I30" s="136"/>
      <c r="J30" s="34" t="str">
        <f t="shared" si="3"/>
        <v/>
      </c>
      <c r="K30" s="122"/>
      <c r="L30" s="121"/>
      <c r="M30" s="121"/>
      <c r="N30" s="121"/>
      <c r="O30" s="136"/>
      <c r="P30" s="136"/>
      <c r="Q30" s="93" t="str">
        <f t="shared" si="4"/>
        <v/>
      </c>
      <c r="R30" s="128"/>
      <c r="S30" s="121"/>
      <c r="T30" s="136"/>
      <c r="U30" s="136"/>
      <c r="V30" s="136"/>
      <c r="W30" s="93" t="str">
        <f t="shared" si="0"/>
        <v/>
      </c>
      <c r="X30" s="137"/>
      <c r="Y30" s="94" t="str">
        <f t="shared" si="5"/>
        <v/>
      </c>
      <c r="Z30" s="95" t="str">
        <f>IF(Y30&lt;&gt;"",IF('2.º Per.'!Y30&gt;=Dados!$E$24,IF('2.º Per.'!Y30&lt;=Dados!$F$24,Dados!$D$24,IF('2.º Per.'!Y30&lt;=Dados!$F$25,Dados!$D$25,IF('2.º Per.'!Y30&lt;=Dados!$F$26,Dados!$D$26,IF('2.º Per.'!Y30&lt;=Dados!$F$27,Dados!$D$27,Dados!$D$28))))),"")</f>
        <v/>
      </c>
      <c r="AA30" s="78" t="str">
        <f t="shared" si="1"/>
        <v/>
      </c>
      <c r="AB30" s="80"/>
      <c r="AC30" s="79" t="str">
        <f t="shared" si="2"/>
        <v/>
      </c>
      <c r="AD30" s="81"/>
    </row>
    <row r="31" spans="1:30" x14ac:dyDescent="0.2">
      <c r="A31" s="46">
        <v>22</v>
      </c>
      <c r="B31" s="92" t="str">
        <f>IF(VLOOKUP(A31,Dados!$A$23:$B$54,2,FALSE)=0,"",VLOOKUP(A31,Dados!$A$23:$B$54,2,FALSE))</f>
        <v/>
      </c>
      <c r="C31" s="135" t="str">
        <f>IF('1.º Per.'!AA31&lt;&gt;"",'1.º Per.'!AA31,"")</f>
        <v/>
      </c>
      <c r="D31" s="120"/>
      <c r="E31" s="121"/>
      <c r="F31" s="121"/>
      <c r="G31" s="121"/>
      <c r="H31" s="136"/>
      <c r="I31" s="136"/>
      <c r="J31" s="34" t="str">
        <f t="shared" si="3"/>
        <v/>
      </c>
      <c r="K31" s="122"/>
      <c r="L31" s="121"/>
      <c r="M31" s="121"/>
      <c r="N31" s="121"/>
      <c r="O31" s="136"/>
      <c r="P31" s="136"/>
      <c r="Q31" s="93" t="str">
        <f t="shared" si="4"/>
        <v/>
      </c>
      <c r="R31" s="128"/>
      <c r="S31" s="121"/>
      <c r="T31" s="136"/>
      <c r="U31" s="136"/>
      <c r="V31" s="136"/>
      <c r="W31" s="93" t="str">
        <f t="shared" si="0"/>
        <v/>
      </c>
      <c r="X31" s="137"/>
      <c r="Y31" s="94" t="str">
        <f t="shared" si="5"/>
        <v/>
      </c>
      <c r="Z31" s="95" t="str">
        <f>IF(Y31&lt;&gt;"",IF('2.º Per.'!Y31&gt;=Dados!$E$24,IF('2.º Per.'!Y31&lt;=Dados!$F$24,Dados!$D$24,IF('2.º Per.'!Y31&lt;=Dados!$F$25,Dados!$D$25,IF('2.º Per.'!Y31&lt;=Dados!$F$26,Dados!$D$26,IF('2.º Per.'!Y31&lt;=Dados!$F$27,Dados!$D$27,Dados!$D$28))))),"")</f>
        <v/>
      </c>
      <c r="AA31" s="78" t="str">
        <f t="shared" si="1"/>
        <v/>
      </c>
      <c r="AB31" s="80"/>
      <c r="AC31" s="79" t="str">
        <f t="shared" si="2"/>
        <v/>
      </c>
      <c r="AD31" s="81"/>
    </row>
    <row r="32" spans="1:30" x14ac:dyDescent="0.2">
      <c r="A32" s="46">
        <v>23</v>
      </c>
      <c r="B32" s="92" t="str">
        <f>IF(VLOOKUP(A32,Dados!$A$23:$B$54,2,FALSE)=0,"",VLOOKUP(A32,Dados!$A$23:$B$54,2,FALSE))</f>
        <v/>
      </c>
      <c r="C32" s="135" t="str">
        <f>IF('1.º Per.'!AA32&lt;&gt;"",'1.º Per.'!AA32,"")</f>
        <v/>
      </c>
      <c r="D32" s="120"/>
      <c r="E32" s="121"/>
      <c r="F32" s="121"/>
      <c r="G32" s="121"/>
      <c r="H32" s="136"/>
      <c r="I32" s="136"/>
      <c r="J32" s="34" t="str">
        <f t="shared" si="3"/>
        <v/>
      </c>
      <c r="K32" s="122"/>
      <c r="L32" s="121"/>
      <c r="M32" s="121"/>
      <c r="N32" s="121"/>
      <c r="O32" s="136"/>
      <c r="P32" s="136"/>
      <c r="Q32" s="93" t="str">
        <f t="shared" si="4"/>
        <v/>
      </c>
      <c r="R32" s="128"/>
      <c r="S32" s="121"/>
      <c r="T32" s="136"/>
      <c r="U32" s="136"/>
      <c r="V32" s="136"/>
      <c r="W32" s="93" t="str">
        <f t="shared" si="0"/>
        <v/>
      </c>
      <c r="X32" s="137"/>
      <c r="Y32" s="94" t="str">
        <f t="shared" si="5"/>
        <v/>
      </c>
      <c r="Z32" s="95" t="str">
        <f>IF(Y32&lt;&gt;"",IF('2.º Per.'!Y32&gt;=Dados!$E$24,IF('2.º Per.'!Y32&lt;=Dados!$F$24,Dados!$D$24,IF('2.º Per.'!Y32&lt;=Dados!$F$25,Dados!$D$25,IF('2.º Per.'!Y32&lt;=Dados!$F$26,Dados!$D$26,IF('2.º Per.'!Y32&lt;=Dados!$F$27,Dados!$D$27,Dados!$D$28))))),"")</f>
        <v/>
      </c>
      <c r="AA32" s="78" t="str">
        <f t="shared" si="1"/>
        <v/>
      </c>
      <c r="AB32" s="80"/>
      <c r="AC32" s="79" t="str">
        <f t="shared" si="2"/>
        <v/>
      </c>
      <c r="AD32" s="81"/>
    </row>
    <row r="33" spans="1:30" x14ac:dyDescent="0.2">
      <c r="A33" s="46">
        <v>24</v>
      </c>
      <c r="B33" s="92" t="str">
        <f>IF(VLOOKUP(A33,Dados!$A$23:$B$54,2,FALSE)=0,"",VLOOKUP(A33,Dados!$A$23:$B$54,2,FALSE))</f>
        <v/>
      </c>
      <c r="C33" s="135" t="str">
        <f>IF('1.º Per.'!AA33&lt;&gt;"",'1.º Per.'!AA33,"")</f>
        <v/>
      </c>
      <c r="D33" s="120"/>
      <c r="E33" s="121"/>
      <c r="F33" s="121"/>
      <c r="G33" s="121"/>
      <c r="H33" s="136"/>
      <c r="I33" s="136"/>
      <c r="J33" s="34" t="str">
        <f t="shared" si="3"/>
        <v/>
      </c>
      <c r="K33" s="122"/>
      <c r="L33" s="121"/>
      <c r="M33" s="121"/>
      <c r="N33" s="121"/>
      <c r="O33" s="136"/>
      <c r="P33" s="136"/>
      <c r="Q33" s="93" t="str">
        <f t="shared" si="4"/>
        <v/>
      </c>
      <c r="R33" s="128"/>
      <c r="S33" s="121"/>
      <c r="T33" s="136"/>
      <c r="U33" s="136"/>
      <c r="V33" s="136"/>
      <c r="W33" s="93" t="str">
        <f t="shared" si="0"/>
        <v/>
      </c>
      <c r="X33" s="137"/>
      <c r="Y33" s="94" t="str">
        <f t="shared" si="5"/>
        <v/>
      </c>
      <c r="Z33" s="95" t="str">
        <f>IF(Y33&lt;&gt;"",IF('2.º Per.'!Y33&gt;=Dados!$E$24,IF('2.º Per.'!Y33&lt;=Dados!$F$24,Dados!$D$24,IF('2.º Per.'!Y33&lt;=Dados!$F$25,Dados!$D$25,IF('2.º Per.'!Y33&lt;=Dados!$F$26,Dados!$D$26,IF('2.º Per.'!Y33&lt;=Dados!$F$27,Dados!$D$27,Dados!$D$28))))),"")</f>
        <v/>
      </c>
      <c r="AA33" s="78" t="str">
        <f t="shared" si="1"/>
        <v/>
      </c>
      <c r="AB33" s="80"/>
      <c r="AC33" s="79" t="str">
        <f t="shared" si="2"/>
        <v/>
      </c>
      <c r="AD33" s="81"/>
    </row>
    <row r="34" spans="1:30" x14ac:dyDescent="0.2">
      <c r="A34" s="46">
        <v>25</v>
      </c>
      <c r="B34" s="92" t="str">
        <f>IF(VLOOKUP(A34,Dados!$A$23:$B$54,2,FALSE)=0,"",VLOOKUP(A34,Dados!$A$23:$B$54,2,FALSE))</f>
        <v/>
      </c>
      <c r="C34" s="135" t="str">
        <f>IF('1.º Per.'!AA34&lt;&gt;"",'1.º Per.'!AA34,"")</f>
        <v/>
      </c>
      <c r="D34" s="120"/>
      <c r="E34" s="121"/>
      <c r="F34" s="121"/>
      <c r="G34" s="121"/>
      <c r="H34" s="136"/>
      <c r="I34" s="136"/>
      <c r="J34" s="34" t="str">
        <f t="shared" si="3"/>
        <v/>
      </c>
      <c r="K34" s="122"/>
      <c r="L34" s="121"/>
      <c r="M34" s="121"/>
      <c r="N34" s="121"/>
      <c r="O34" s="136"/>
      <c r="P34" s="136"/>
      <c r="Q34" s="93" t="str">
        <f t="shared" si="4"/>
        <v/>
      </c>
      <c r="R34" s="128"/>
      <c r="S34" s="121"/>
      <c r="T34" s="136"/>
      <c r="U34" s="136"/>
      <c r="V34" s="136"/>
      <c r="W34" s="93" t="str">
        <f t="shared" si="0"/>
        <v/>
      </c>
      <c r="X34" s="137"/>
      <c r="Y34" s="94" t="str">
        <f t="shared" si="5"/>
        <v/>
      </c>
      <c r="Z34" s="95" t="str">
        <f>IF(Y34&lt;&gt;"",IF('2.º Per.'!Y34&gt;=Dados!$E$24,IF('2.º Per.'!Y34&lt;=Dados!$F$24,Dados!$D$24,IF('2.º Per.'!Y34&lt;=Dados!$F$25,Dados!$D$25,IF('2.º Per.'!Y34&lt;=Dados!$F$26,Dados!$D$26,IF('2.º Per.'!Y34&lt;=Dados!$F$27,Dados!$D$27,Dados!$D$28))))),"")</f>
        <v/>
      </c>
      <c r="AA34" s="78" t="str">
        <f t="shared" si="1"/>
        <v/>
      </c>
      <c r="AB34" s="80"/>
      <c r="AC34" s="79" t="str">
        <f t="shared" si="2"/>
        <v/>
      </c>
      <c r="AD34" s="81"/>
    </row>
    <row r="35" spans="1:30" x14ac:dyDescent="0.2">
      <c r="A35" s="46">
        <v>26</v>
      </c>
      <c r="B35" s="92" t="str">
        <f>IF(VLOOKUP(A35,Dados!$A$23:$B$54,2,FALSE)=0,"",VLOOKUP(A35,Dados!$A$23:$B$54,2,FALSE))</f>
        <v/>
      </c>
      <c r="C35" s="135" t="str">
        <f>IF('1.º Per.'!AA35&lt;&gt;"",'1.º Per.'!AA35,"")</f>
        <v/>
      </c>
      <c r="D35" s="120"/>
      <c r="E35" s="121"/>
      <c r="F35" s="121"/>
      <c r="G35" s="121"/>
      <c r="H35" s="136"/>
      <c r="I35" s="136"/>
      <c r="J35" s="34" t="str">
        <f t="shared" si="3"/>
        <v/>
      </c>
      <c r="K35" s="122"/>
      <c r="L35" s="121"/>
      <c r="M35" s="121"/>
      <c r="N35" s="121"/>
      <c r="O35" s="136"/>
      <c r="P35" s="136"/>
      <c r="Q35" s="93" t="str">
        <f t="shared" si="4"/>
        <v/>
      </c>
      <c r="R35" s="128"/>
      <c r="S35" s="121"/>
      <c r="T35" s="136"/>
      <c r="U35" s="136"/>
      <c r="V35" s="136"/>
      <c r="W35" s="93" t="str">
        <f t="shared" si="0"/>
        <v/>
      </c>
      <c r="X35" s="137"/>
      <c r="Y35" s="94" t="str">
        <f t="shared" si="5"/>
        <v/>
      </c>
      <c r="Z35" s="95" t="str">
        <f>IF(Y35&lt;&gt;"",IF('2.º Per.'!Y35&gt;=Dados!$E$24,IF('2.º Per.'!Y35&lt;=Dados!$F$24,Dados!$D$24,IF('2.º Per.'!Y35&lt;=Dados!$F$25,Dados!$D$25,IF('2.º Per.'!Y35&lt;=Dados!$F$26,Dados!$D$26,IF('2.º Per.'!Y35&lt;=Dados!$F$27,Dados!$D$27,Dados!$D$28))))),"")</f>
        <v/>
      </c>
      <c r="AA35" s="78" t="str">
        <f t="shared" si="1"/>
        <v/>
      </c>
      <c r="AB35" s="80"/>
      <c r="AC35" s="79" t="str">
        <f t="shared" si="2"/>
        <v/>
      </c>
      <c r="AD35" s="81"/>
    </row>
    <row r="36" spans="1:30" x14ac:dyDescent="0.2">
      <c r="A36" s="46">
        <v>27</v>
      </c>
      <c r="B36" s="92" t="str">
        <f>IF(VLOOKUP(A36,Dados!$A$23:$B$54,2,FALSE)=0,"",VLOOKUP(A36,Dados!$A$23:$B$54,2,FALSE))</f>
        <v/>
      </c>
      <c r="C36" s="135" t="str">
        <f>IF('1.º Per.'!AA36&lt;&gt;"",'1.º Per.'!AA36,"")</f>
        <v/>
      </c>
      <c r="D36" s="120"/>
      <c r="E36" s="121"/>
      <c r="F36" s="121"/>
      <c r="G36" s="121"/>
      <c r="H36" s="136"/>
      <c r="I36" s="136"/>
      <c r="J36" s="34" t="str">
        <f t="shared" si="3"/>
        <v/>
      </c>
      <c r="K36" s="122"/>
      <c r="L36" s="121"/>
      <c r="M36" s="121"/>
      <c r="N36" s="121"/>
      <c r="O36" s="136"/>
      <c r="P36" s="136"/>
      <c r="Q36" s="93" t="str">
        <f t="shared" si="4"/>
        <v/>
      </c>
      <c r="R36" s="128"/>
      <c r="S36" s="121"/>
      <c r="T36" s="136"/>
      <c r="U36" s="136"/>
      <c r="V36" s="136"/>
      <c r="W36" s="93" t="str">
        <f t="shared" si="0"/>
        <v/>
      </c>
      <c r="X36" s="137"/>
      <c r="Y36" s="94" t="str">
        <f t="shared" si="5"/>
        <v/>
      </c>
      <c r="Z36" s="95" t="str">
        <f>IF(Y36&lt;&gt;"",IF('2.º Per.'!Y36&gt;=Dados!$E$24,IF('2.º Per.'!Y36&lt;=Dados!$F$24,Dados!$D$24,IF('2.º Per.'!Y36&lt;=Dados!$F$25,Dados!$D$25,IF('2.º Per.'!Y36&lt;=Dados!$F$26,Dados!$D$26,IF('2.º Per.'!Y36&lt;=Dados!$F$27,Dados!$D$27,Dados!$D$28))))),"")</f>
        <v/>
      </c>
      <c r="AA36" s="78" t="str">
        <f t="shared" si="1"/>
        <v/>
      </c>
      <c r="AB36" s="80"/>
      <c r="AC36" s="79" t="str">
        <f t="shared" si="2"/>
        <v/>
      </c>
      <c r="AD36" s="81"/>
    </row>
    <row r="37" spans="1:30" x14ac:dyDescent="0.2">
      <c r="A37" s="46">
        <v>28</v>
      </c>
      <c r="B37" s="92" t="str">
        <f>IF(VLOOKUP(A37,Dados!$A$23:$B$54,2,FALSE)=0,"",VLOOKUP(A37,Dados!$A$23:$B$54,2,FALSE))</f>
        <v/>
      </c>
      <c r="C37" s="135" t="str">
        <f>IF('1.º Per.'!AA37&lt;&gt;"",'1.º Per.'!AA37,"")</f>
        <v/>
      </c>
      <c r="D37" s="120"/>
      <c r="E37" s="121"/>
      <c r="F37" s="121"/>
      <c r="G37" s="121"/>
      <c r="H37" s="136"/>
      <c r="I37" s="136"/>
      <c r="J37" s="34" t="str">
        <f t="shared" si="3"/>
        <v/>
      </c>
      <c r="K37" s="122"/>
      <c r="L37" s="121"/>
      <c r="M37" s="121"/>
      <c r="N37" s="121"/>
      <c r="O37" s="136"/>
      <c r="P37" s="136"/>
      <c r="Q37" s="93" t="str">
        <f t="shared" si="4"/>
        <v/>
      </c>
      <c r="R37" s="128"/>
      <c r="S37" s="121"/>
      <c r="T37" s="136"/>
      <c r="U37" s="136"/>
      <c r="V37" s="136"/>
      <c r="W37" s="93" t="str">
        <f t="shared" si="0"/>
        <v/>
      </c>
      <c r="X37" s="137"/>
      <c r="Y37" s="94" t="str">
        <f t="shared" si="5"/>
        <v/>
      </c>
      <c r="Z37" s="95" t="str">
        <f>IF(Y37&lt;&gt;"",IF('2.º Per.'!Y37&gt;=Dados!$E$24,IF('2.º Per.'!Y37&lt;=Dados!$F$24,Dados!$D$24,IF('2.º Per.'!Y37&lt;=Dados!$F$25,Dados!$D$25,IF('2.º Per.'!Y37&lt;=Dados!$F$26,Dados!$D$26,IF('2.º Per.'!Y37&lt;=Dados!$F$27,Dados!$D$27,Dados!$D$28))))),"")</f>
        <v/>
      </c>
      <c r="AA37" s="78" t="str">
        <f t="shared" si="1"/>
        <v/>
      </c>
      <c r="AB37" s="80"/>
      <c r="AC37" s="79" t="str">
        <f t="shared" si="2"/>
        <v/>
      </c>
      <c r="AD37" s="81"/>
    </row>
    <row r="38" spans="1:30" x14ac:dyDescent="0.2">
      <c r="A38" s="46">
        <v>29</v>
      </c>
      <c r="B38" s="92" t="str">
        <f>IF(VLOOKUP(A38,Dados!$A$23:$B$54,2,FALSE)=0,"",VLOOKUP(A38,Dados!$A$23:$B$54,2,FALSE))</f>
        <v/>
      </c>
      <c r="C38" s="135" t="str">
        <f>IF('1.º Per.'!AA38&lt;&gt;"",'1.º Per.'!AA38,"")</f>
        <v/>
      </c>
      <c r="D38" s="120"/>
      <c r="E38" s="121"/>
      <c r="F38" s="121"/>
      <c r="G38" s="121"/>
      <c r="H38" s="136"/>
      <c r="I38" s="136"/>
      <c r="J38" s="34" t="str">
        <f t="shared" si="3"/>
        <v/>
      </c>
      <c r="K38" s="122"/>
      <c r="L38" s="121"/>
      <c r="M38" s="121"/>
      <c r="N38" s="121"/>
      <c r="O38" s="136"/>
      <c r="P38" s="136"/>
      <c r="Q38" s="93" t="str">
        <f t="shared" si="4"/>
        <v/>
      </c>
      <c r="R38" s="128"/>
      <c r="S38" s="121"/>
      <c r="T38" s="136"/>
      <c r="U38" s="136"/>
      <c r="V38" s="136"/>
      <c r="W38" s="93" t="str">
        <f t="shared" si="0"/>
        <v/>
      </c>
      <c r="X38" s="137"/>
      <c r="Y38" s="94" t="str">
        <f t="shared" si="5"/>
        <v/>
      </c>
      <c r="Z38" s="95" t="str">
        <f>IF(Y38&lt;&gt;"",IF('2.º Per.'!Y38&gt;=Dados!$E$24,IF('2.º Per.'!Y38&lt;=Dados!$F$24,Dados!$D$24,IF('2.º Per.'!Y38&lt;=Dados!$F$25,Dados!$D$25,IF('2.º Per.'!Y38&lt;=Dados!$F$26,Dados!$D$26,IF('2.º Per.'!Y38&lt;=Dados!$F$27,Dados!$D$27,Dados!$D$28))))),"")</f>
        <v/>
      </c>
      <c r="AA38" s="78" t="str">
        <f t="shared" si="1"/>
        <v/>
      </c>
      <c r="AB38" s="80"/>
      <c r="AC38" s="79" t="str">
        <f t="shared" si="2"/>
        <v/>
      </c>
      <c r="AD38" s="81"/>
    </row>
    <row r="39" spans="1:30" x14ac:dyDescent="0.2">
      <c r="A39" s="46">
        <v>30</v>
      </c>
      <c r="B39" s="92" t="str">
        <f>IF(VLOOKUP(A39,Dados!$A$23:$B$54,2,FALSE)=0,"",VLOOKUP(A39,Dados!$A$23:$B$54,2,FALSE))</f>
        <v/>
      </c>
      <c r="C39" s="135" t="str">
        <f>IF('1.º Per.'!AA39&lt;&gt;"",'1.º Per.'!AA39,"")</f>
        <v/>
      </c>
      <c r="D39" s="120"/>
      <c r="E39" s="121"/>
      <c r="F39" s="121"/>
      <c r="G39" s="121"/>
      <c r="H39" s="136"/>
      <c r="I39" s="136"/>
      <c r="J39" s="34" t="str">
        <f t="shared" si="3"/>
        <v/>
      </c>
      <c r="K39" s="122"/>
      <c r="L39" s="121"/>
      <c r="M39" s="121"/>
      <c r="N39" s="121"/>
      <c r="O39" s="136"/>
      <c r="P39" s="136"/>
      <c r="Q39" s="93" t="str">
        <f t="shared" si="4"/>
        <v/>
      </c>
      <c r="R39" s="128"/>
      <c r="S39" s="121"/>
      <c r="T39" s="136"/>
      <c r="U39" s="136"/>
      <c r="V39" s="136"/>
      <c r="W39" s="93" t="str">
        <f t="shared" si="0"/>
        <v/>
      </c>
      <c r="X39" s="137"/>
      <c r="Y39" s="94" t="str">
        <f t="shared" si="5"/>
        <v/>
      </c>
      <c r="Z39" s="95" t="str">
        <f>IF(Y39&lt;&gt;"",IF('2.º Per.'!Y39&gt;=Dados!$E$24,IF('2.º Per.'!Y39&lt;=Dados!$F$24,Dados!$D$24,IF('2.º Per.'!Y39&lt;=Dados!$F$25,Dados!$D$25,IF('2.º Per.'!Y39&lt;=Dados!$F$26,Dados!$D$26,IF('2.º Per.'!Y39&lt;=Dados!$F$27,Dados!$D$27,Dados!$D$28))))),"")</f>
        <v/>
      </c>
      <c r="AA39" s="78" t="str">
        <f t="shared" si="1"/>
        <v/>
      </c>
      <c r="AB39" s="80"/>
      <c r="AC39" s="79" t="str">
        <f t="shared" si="2"/>
        <v/>
      </c>
      <c r="AD39" s="81"/>
    </row>
    <row r="40" spans="1:30" x14ac:dyDescent="0.2">
      <c r="A40" s="46">
        <v>31</v>
      </c>
      <c r="B40" s="92" t="str">
        <f>IF(VLOOKUP(A40,Dados!$A$23:$B$54,2,FALSE)=0,"",VLOOKUP(A40,Dados!$A$23:$B$54,2,FALSE))</f>
        <v/>
      </c>
      <c r="C40" s="135" t="str">
        <f>IF('1.º Per.'!AA40&lt;&gt;"",'1.º Per.'!AA40,"")</f>
        <v/>
      </c>
      <c r="D40" s="120"/>
      <c r="E40" s="121"/>
      <c r="F40" s="121"/>
      <c r="G40" s="121"/>
      <c r="H40" s="136"/>
      <c r="I40" s="136"/>
      <c r="J40" s="34" t="str">
        <f t="shared" si="3"/>
        <v/>
      </c>
      <c r="K40" s="122"/>
      <c r="L40" s="121"/>
      <c r="M40" s="121"/>
      <c r="N40" s="121"/>
      <c r="O40" s="136"/>
      <c r="P40" s="136"/>
      <c r="Q40" s="93" t="str">
        <f>IF(B40&lt;&gt;"",K40*$K$8+L40*$L$8+M40*$M$8+N40*$N$8+O40*$O$8+P40*$P$8,"")</f>
        <v/>
      </c>
      <c r="R40" s="128"/>
      <c r="S40" s="121"/>
      <c r="T40" s="136"/>
      <c r="U40" s="136"/>
      <c r="V40" s="136"/>
      <c r="W40" s="93" t="str">
        <f>IF(B40&lt;&gt;"",R40*$R$8+S40*$S$8+T40*$T$8+U40*$U$8+V40*$V$8,"")</f>
        <v/>
      </c>
      <c r="X40" s="137"/>
      <c r="Y40" s="94" t="str">
        <f>IF(ISERROR(IF(AND($J$7&lt;&gt;"",$Q$7&lt;&gt;"",$W$7&lt;&gt;"",SUM($D$8:$I$8)=100%,SUM($K$8:$P$8)=100%,SUM($R$8:$V$8)=100%),J40*$J$7+Q40*$Q$7+W40*$W$7,"")),"",IF(AND($J$7&lt;&gt;"",$Q$7&lt;&gt;"",$W$7&lt;&gt;"",SUM($D$8:$I$8)=100%,SUM($K$8:$P$8)=100%,SUM($R$8:$V$8)=100%),J40*$J$7+Q40*$Q$7+W40*$W$7,""))</f>
        <v/>
      </c>
      <c r="Z40" s="95" t="str">
        <f>IF(Y40&lt;&gt;"",IF('2.º Per.'!Y40&gt;=Dados!$E$24,IF('2.º Per.'!Y40&lt;=Dados!$F$24,Dados!$D$24,IF('2.º Per.'!Y40&lt;=Dados!$F$25,Dados!$D$25,IF('2.º Per.'!Y40&lt;=Dados!$F$26,Dados!$D$26,IF('2.º Per.'!Y40&lt;=Dados!$F$27,Dados!$D$27,Dados!$D$28))))),"")</f>
        <v/>
      </c>
      <c r="AA40" s="78" t="str">
        <f>IF(Z40&lt;&gt;"",IF(Z40&lt;3,"n","p"),"")</f>
        <v/>
      </c>
      <c r="AB40" s="80"/>
      <c r="AC40" s="79" t="str">
        <f>IF(AA40&lt;&gt;"",ROUND(Z40,0),"")</f>
        <v/>
      </c>
      <c r="AD40" s="81"/>
    </row>
    <row r="41" spans="1:30" x14ac:dyDescent="0.2">
      <c r="A41" s="46">
        <v>32</v>
      </c>
      <c r="B41" s="92" t="str">
        <f>IF(VLOOKUP(A41,Dados!$A$23:$B$54,2,FALSE)=0,"",VLOOKUP(A41,Dados!$A$23:$B$54,2,FALSE))</f>
        <v/>
      </c>
      <c r="C41" s="135" t="str">
        <f>IF('1.º Per.'!AA41&lt;&gt;"",'1.º Per.'!AA41,"")</f>
        <v/>
      </c>
      <c r="D41" s="120"/>
      <c r="E41" s="121"/>
      <c r="F41" s="121"/>
      <c r="G41" s="121"/>
      <c r="H41" s="136"/>
      <c r="I41" s="136"/>
      <c r="J41" s="34" t="str">
        <f t="shared" si="3"/>
        <v/>
      </c>
      <c r="K41" s="122"/>
      <c r="L41" s="121"/>
      <c r="M41" s="121"/>
      <c r="N41" s="121"/>
      <c r="O41" s="136"/>
      <c r="P41" s="136"/>
      <c r="Q41" s="93" t="str">
        <f>IF(B41&lt;&gt;"",K41*$K$8+L41*$L$8+M41*$M$8+N41*$N$8+O41*$O$8+P41*$P$8,"")</f>
        <v/>
      </c>
      <c r="R41" s="128"/>
      <c r="S41" s="121"/>
      <c r="T41" s="136"/>
      <c r="U41" s="136"/>
      <c r="V41" s="136"/>
      <c r="W41" s="93" t="str">
        <f>IF(B41&lt;&gt;"",R41*$R$8+S41*$S$8+T41*$T$8+U41*$U$8+V41*$V$8,"")</f>
        <v/>
      </c>
      <c r="X41" s="137"/>
      <c r="Y41" s="94" t="str">
        <f>IF(ISERROR(IF(AND($J$7&lt;&gt;"",$Q$7&lt;&gt;"",$W$7&lt;&gt;"",SUM($D$8:$I$8)=100%,SUM($K$8:$P$8)=100%,SUM($R$8:$V$8)=100%),J41*$J$7+Q41*$Q$7+W41*$W$7,"")),"",IF(AND($J$7&lt;&gt;"",$Q$7&lt;&gt;"",$W$7&lt;&gt;"",SUM($D$8:$I$8)=100%,SUM($K$8:$P$8)=100%,SUM($R$8:$V$8)=100%),J41*$J$7+Q41*$Q$7+W41*$W$7,""))</f>
        <v/>
      </c>
      <c r="Z41" s="95" t="str">
        <f>IF(Y41&lt;&gt;"",IF('2.º Per.'!Y41&gt;=Dados!$E$24,IF('2.º Per.'!Y41&lt;=Dados!$F$24,Dados!$D$24,IF('2.º Per.'!Y41&lt;=Dados!$F$25,Dados!$D$25,IF('2.º Per.'!Y41&lt;=Dados!$F$26,Dados!$D$26,IF('2.º Per.'!Y41&lt;=Dados!$F$27,Dados!$D$27,Dados!$D$28))))),"")</f>
        <v/>
      </c>
      <c r="AA41" s="78" t="str">
        <f>IF(Z41&lt;&gt;"",IF(Z41&lt;3,"n","p"),"")</f>
        <v/>
      </c>
      <c r="AB41" s="80"/>
      <c r="AC41" s="79" t="str">
        <f>IF(AA41&lt;&gt;"",ROUND(Z41,0),"")</f>
        <v/>
      </c>
      <c r="AD41" s="81"/>
    </row>
    <row r="42" spans="1:30" ht="15" customHeight="1" x14ac:dyDescent="0.2"/>
    <row r="44" spans="1:30" x14ac:dyDescent="0.2">
      <c r="B44" s="14" t="s">
        <v>46</v>
      </c>
      <c r="C44" s="96">
        <f>COUNTIF(AA10:AA41,"p")</f>
        <v>0</v>
      </c>
      <c r="D44" s="97"/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82"/>
      <c r="AB44" s="82"/>
      <c r="AC44" s="82"/>
    </row>
    <row r="45" spans="1:30" x14ac:dyDescent="0.2">
      <c r="A45" s="89"/>
      <c r="B45" s="14" t="s">
        <v>47</v>
      </c>
      <c r="C45" s="100" t="str">
        <f>IF(ISERROR(C44/SUM($C$44,$C$47)),"",C44/SUM($C$44,$C$47))</f>
        <v/>
      </c>
      <c r="D45" s="97"/>
      <c r="E45" s="98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82"/>
      <c r="AB45" s="82"/>
      <c r="AC45" s="82"/>
    </row>
    <row r="46" spans="1:30" x14ac:dyDescent="0.2">
      <c r="A46" s="89"/>
      <c r="B46" s="53"/>
      <c r="C46" s="101"/>
      <c r="D46" s="97"/>
      <c r="E46" s="98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82"/>
      <c r="AB46" s="82"/>
      <c r="AC46" s="82"/>
    </row>
    <row r="47" spans="1:30" x14ac:dyDescent="0.2">
      <c r="A47" s="89"/>
      <c r="B47" s="14" t="s">
        <v>45</v>
      </c>
      <c r="C47" s="96">
        <f>COUNTIF(AA10:AA41,"n")</f>
        <v>0</v>
      </c>
      <c r="D47" s="97"/>
      <c r="E47" s="98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82"/>
      <c r="AB47" s="82"/>
      <c r="AC47" s="82"/>
    </row>
    <row r="48" spans="1:30" x14ac:dyDescent="0.2">
      <c r="A48" s="89"/>
      <c r="B48" s="14" t="s">
        <v>26</v>
      </c>
      <c r="C48" s="100" t="str">
        <f>IF(ISERROR(C47/SUM($C$44,$C$47)),"",C47/SUM($C$44,$C$47))</f>
        <v/>
      </c>
      <c r="D48" s="97"/>
      <c r="E48" s="98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82"/>
      <c r="AB48" s="82"/>
      <c r="AC48" s="82"/>
    </row>
    <row r="49" spans="2:29" x14ac:dyDescent="0.2">
      <c r="B49" s="102"/>
      <c r="C49" s="90"/>
      <c r="D49" s="90"/>
      <c r="E49" s="103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T49" s="102"/>
      <c r="U49" s="102"/>
      <c r="V49" s="102"/>
      <c r="W49" s="102"/>
      <c r="X49" s="102"/>
      <c r="Y49" s="102"/>
      <c r="Z49" s="102"/>
      <c r="AA49" s="83"/>
      <c r="AB49" s="83"/>
      <c r="AC49" s="83"/>
    </row>
    <row r="50" spans="2:29" x14ac:dyDescent="0.2">
      <c r="B50" s="14" t="s">
        <v>34</v>
      </c>
      <c r="C50" s="132"/>
    </row>
    <row r="51" spans="2:29" x14ac:dyDescent="0.2">
      <c r="B51" s="14" t="s">
        <v>27</v>
      </c>
      <c r="C51" s="132"/>
    </row>
  </sheetData>
  <sheetProtection selectLockedCells="1"/>
  <dataConsolidate/>
  <mergeCells count="15">
    <mergeCell ref="A6:B6"/>
    <mergeCell ref="AB7:AC7"/>
    <mergeCell ref="D7:G7"/>
    <mergeCell ref="H7:I7"/>
    <mergeCell ref="K7:N7"/>
    <mergeCell ref="R7:T7"/>
    <mergeCell ref="X7:Z7"/>
    <mergeCell ref="O7:P7"/>
    <mergeCell ref="U7:V7"/>
    <mergeCell ref="J8:J9"/>
    <mergeCell ref="Q8:Q9"/>
    <mergeCell ref="Y8:Y9"/>
    <mergeCell ref="Z8:Z9"/>
    <mergeCell ref="W8:W9"/>
    <mergeCell ref="X8:X9"/>
  </mergeCells>
  <phoneticPr fontId="16" type="noConversion"/>
  <conditionalFormatting sqref="K9:P9 A9:I9 R9:V9 AA9:IV9">
    <cfRule type="expression" dxfId="108" priority="444" stopIfTrue="1">
      <formula>A$9&lt;&gt;""</formula>
    </cfRule>
  </conditionalFormatting>
  <conditionalFormatting sqref="J7 Q7 W7">
    <cfRule type="expression" dxfId="107" priority="445" stopIfTrue="1">
      <formula>OR(SUM($J$7,$Q$7,$W$7)&gt;100%,AND(SUM($J$7,$Q$7,$W$7)&gt;0%,(SUM($J$7,$Q$7,$W$7)&lt;100%)))</formula>
    </cfRule>
  </conditionalFormatting>
  <conditionalFormatting sqref="C10:C39">
    <cfRule type="expression" dxfId="106" priority="446" stopIfTrue="1">
      <formula>$C10&lt;&gt;""</formula>
    </cfRule>
  </conditionalFormatting>
  <conditionalFormatting sqref="H10:H41">
    <cfRule type="expression" dxfId="105" priority="451" stopIfTrue="1">
      <formula>$H10&lt;&gt;""</formula>
    </cfRule>
  </conditionalFormatting>
  <conditionalFormatting sqref="I10:I41">
    <cfRule type="expression" dxfId="104" priority="452" stopIfTrue="1">
      <formula>$I10&lt;&gt;""</formula>
    </cfRule>
  </conditionalFormatting>
  <conditionalFormatting sqref="O10:O41">
    <cfRule type="expression" dxfId="103" priority="457" stopIfTrue="1">
      <formula>$O10&lt;&gt;""</formula>
    </cfRule>
  </conditionalFormatting>
  <conditionalFormatting sqref="P10:P41">
    <cfRule type="expression" dxfId="102" priority="458" stopIfTrue="1">
      <formula>$P10&lt;&gt;""</formula>
    </cfRule>
  </conditionalFormatting>
  <conditionalFormatting sqref="T10:T41">
    <cfRule type="expression" dxfId="101" priority="461" stopIfTrue="1">
      <formula>$T10&lt;&gt;""</formula>
    </cfRule>
  </conditionalFormatting>
  <conditionalFormatting sqref="U10:U41">
    <cfRule type="expression" dxfId="100" priority="462" stopIfTrue="1">
      <formula>$U10&lt;&gt;""</formula>
    </cfRule>
  </conditionalFormatting>
  <conditionalFormatting sqref="V10:V41">
    <cfRule type="expression" dxfId="99" priority="463" stopIfTrue="1">
      <formula>$V10&lt;&gt;""</formula>
    </cfRule>
  </conditionalFormatting>
  <conditionalFormatting sqref="X10:X41">
    <cfRule type="expression" dxfId="98" priority="464" stopIfTrue="1">
      <formula>$X10&lt;&gt;""</formula>
    </cfRule>
  </conditionalFormatting>
  <conditionalFormatting sqref="D8:I8">
    <cfRule type="expression" dxfId="97" priority="465" stopIfTrue="1">
      <formula>D$8&lt;&gt;""</formula>
    </cfRule>
    <cfRule type="expression" dxfId="96" priority="466" stopIfTrue="1">
      <formula>OR(AND($AI$8&gt;0%,$AI$8&lt;100%),$AI$8&gt;100%)</formula>
    </cfRule>
  </conditionalFormatting>
  <conditionalFormatting sqref="K8:P8">
    <cfRule type="expression" dxfId="95" priority="467" stopIfTrue="1">
      <formula>K$8&lt;&gt;""</formula>
    </cfRule>
    <cfRule type="expression" dxfId="94" priority="468" stopIfTrue="1">
      <formula>OR(AND($AI$12&gt;0%,$AI$12&lt;100%),$AI$12&gt;100)</formula>
    </cfRule>
  </conditionalFormatting>
  <conditionalFormatting sqref="R8:V8">
    <cfRule type="expression" dxfId="93" priority="469" stopIfTrue="1">
      <formula>OR(AND($AI$16&gt;0%,$AI$16&lt;100%),$AI$16&gt;100)</formula>
    </cfRule>
    <cfRule type="expression" dxfId="92" priority="470" stopIfTrue="1">
      <formula>R$8&lt;&gt;""</formula>
    </cfRule>
  </conditionalFormatting>
  <conditionalFormatting sqref="C50:C51">
    <cfRule type="expression" dxfId="91" priority="473" stopIfTrue="1">
      <formula>$C50&lt;&gt;""</formula>
    </cfRule>
  </conditionalFormatting>
  <conditionalFormatting sqref="D8:I8">
    <cfRule type="expression" dxfId="90" priority="442" stopIfTrue="1">
      <formula>D$8&lt;&gt;""</formula>
    </cfRule>
    <cfRule type="expression" dxfId="89" priority="443" stopIfTrue="1">
      <formula>OR(AND($AJ$8&gt;0%,$AJ$8&lt;100%),$AJ$8&gt;100%)</formula>
    </cfRule>
  </conditionalFormatting>
  <conditionalFormatting sqref="D8:I8">
    <cfRule type="expression" dxfId="88" priority="440" stopIfTrue="1">
      <formula>D$8&lt;&gt;""</formula>
    </cfRule>
    <cfRule type="expression" dxfId="87" priority="441" stopIfTrue="1">
      <formula>OR(AND($AH$8&gt;0%,$AH$8&lt;100%),$AH$8&gt;100%)</formula>
    </cfRule>
  </conditionalFormatting>
  <conditionalFormatting sqref="K8:P8">
    <cfRule type="expression" dxfId="86" priority="438" stopIfTrue="1">
      <formula>K$8&lt;&gt;""</formula>
    </cfRule>
    <cfRule type="expression" dxfId="85" priority="439" stopIfTrue="1">
      <formula>OR(AND($AJ$8&gt;0%,$AJ$8&lt;100%),$AJ$8&gt;100%)</formula>
    </cfRule>
  </conditionalFormatting>
  <conditionalFormatting sqref="K8:P8">
    <cfRule type="expression" dxfId="84" priority="436" stopIfTrue="1">
      <formula>K$8&lt;&gt;""</formula>
    </cfRule>
    <cfRule type="expression" dxfId="83" priority="437" stopIfTrue="1">
      <formula>OR(AND($AH$8&gt;0%,$AH$8&lt;100%),$AH$8&gt;100%)</formula>
    </cfRule>
  </conditionalFormatting>
  <conditionalFormatting sqref="R8:V8">
    <cfRule type="expression" dxfId="82" priority="434" stopIfTrue="1">
      <formula>R$8&lt;&gt;""</formula>
    </cfRule>
    <cfRule type="expression" dxfId="81" priority="435" stopIfTrue="1">
      <formula>OR(AND($AI$12&gt;0%,$AI$12&lt;100%),$AI$12&gt;100)</formula>
    </cfRule>
  </conditionalFormatting>
  <conditionalFormatting sqref="R8:V8">
    <cfRule type="expression" dxfId="80" priority="432" stopIfTrue="1">
      <formula>R$8&lt;&gt;""</formula>
    </cfRule>
    <cfRule type="expression" dxfId="79" priority="433" stopIfTrue="1">
      <formula>OR(AND($AJ$8&gt;0%,$AJ$8&lt;100%),$AJ$8&gt;100%)</formula>
    </cfRule>
  </conditionalFormatting>
  <conditionalFormatting sqref="R8:V8">
    <cfRule type="expression" dxfId="78" priority="430" stopIfTrue="1">
      <formula>R$8&lt;&gt;""</formula>
    </cfRule>
    <cfRule type="expression" dxfId="77" priority="431" stopIfTrue="1">
      <formula>OR(AND($AH$8&gt;0%,$AH$8&lt;100%),$AH$8&gt;100%)</formula>
    </cfRule>
  </conditionalFormatting>
  <conditionalFormatting sqref="J7">
    <cfRule type="expression" dxfId="76" priority="429" stopIfTrue="1">
      <formula>OR(SUM($K$7,$R$7,$X$7)&gt;100%,AND(SUM($K$7,$R$7,$X$7)&gt;0%,(SUM($K$7,$R$7,$X$7)&lt;100%)))</formula>
    </cfRule>
  </conditionalFormatting>
  <conditionalFormatting sqref="J7">
    <cfRule type="expression" dxfId="75" priority="428" stopIfTrue="1">
      <formula>OR(SUM($J$7,$Q$7,$W$7)&gt;100%,AND(SUM($J$7,$Q$7,$W$7)&gt;0%,(SUM($J$7,$Q$7,$W$7)&lt;100%)))</formula>
    </cfRule>
  </conditionalFormatting>
  <conditionalFormatting sqref="Q7">
    <cfRule type="expression" dxfId="74" priority="427" stopIfTrue="1">
      <formula>OR(SUM($K$7,$R$7,$X$7)&gt;100%,AND(SUM($K$7,$R$7,$X$7)&gt;0%,(SUM($K$7,$R$7,$X$7)&lt;100%)))</formula>
    </cfRule>
  </conditionalFormatting>
  <conditionalFormatting sqref="Q7">
    <cfRule type="expression" dxfId="73" priority="426" stopIfTrue="1">
      <formula>OR(SUM($J$7,$Q$7,$W$7)&gt;100%,AND(SUM($J$7,$Q$7,$W$7)&gt;0%,(SUM($J$7,$Q$7,$W$7)&lt;100%)))</formula>
    </cfRule>
  </conditionalFormatting>
  <conditionalFormatting sqref="W7">
    <cfRule type="expression" dxfId="72" priority="425" stopIfTrue="1">
      <formula>OR(SUM($K$7,$R$7,$X$7)&gt;100%,AND(SUM($K$7,$R$7,$X$7)&gt;0%,(SUM($K$7,$R$7,$X$7)&lt;100%)))</formula>
    </cfRule>
  </conditionalFormatting>
  <conditionalFormatting sqref="W7">
    <cfRule type="expression" dxfId="71" priority="424" stopIfTrue="1">
      <formula>OR(SUM($J$7,$Q$7,$W$7)&gt;100%,AND(SUM($J$7,$Q$7,$W$7)&gt;0%,(SUM($J$7,$Q$7,$W$7)&lt;100%)))</formula>
    </cfRule>
  </conditionalFormatting>
  <conditionalFormatting sqref="C40">
    <cfRule type="expression" dxfId="70" priority="401" stopIfTrue="1">
      <formula>$C40&lt;&gt;""</formula>
    </cfRule>
  </conditionalFormatting>
  <conditionalFormatting sqref="C41">
    <cfRule type="expression" dxfId="69" priority="380" stopIfTrue="1">
      <formula>$C41&lt;&gt;""</formula>
    </cfRule>
  </conditionalFormatting>
  <conditionalFormatting sqref="M10:M41">
    <cfRule type="expression" dxfId="68" priority="287" stopIfTrue="1">
      <formula>$M10&lt;&gt;""</formula>
    </cfRule>
  </conditionalFormatting>
  <conditionalFormatting sqref="N10:N41">
    <cfRule type="expression" dxfId="67" priority="286" stopIfTrue="1">
      <formula>$N10&lt;&gt;""</formula>
    </cfRule>
  </conditionalFormatting>
  <conditionalFormatting sqref="L10:L41">
    <cfRule type="expression" dxfId="66" priority="285" stopIfTrue="1">
      <formula>$L10&lt;&gt;""</formula>
    </cfRule>
  </conditionalFormatting>
  <conditionalFormatting sqref="K10:K41">
    <cfRule type="expression" dxfId="65" priority="281" stopIfTrue="1">
      <formula>$K10&lt;&gt;""</formula>
    </cfRule>
  </conditionalFormatting>
  <conditionalFormatting sqref="R10:R41">
    <cfRule type="expression" dxfId="64" priority="197" stopIfTrue="1">
      <formula>$R10&lt;&gt;""</formula>
    </cfRule>
  </conditionalFormatting>
  <conditionalFormatting sqref="S10:S41">
    <cfRule type="expression" dxfId="63" priority="196" stopIfTrue="1">
      <formula>$S10&lt;&gt;""</formula>
    </cfRule>
  </conditionalFormatting>
  <conditionalFormatting sqref="F10:F41">
    <cfRule type="expression" dxfId="62" priority="88" stopIfTrue="1">
      <formula>$F10&lt;&gt;""</formula>
    </cfRule>
  </conditionalFormatting>
  <conditionalFormatting sqref="G10:G41">
    <cfRule type="expression" dxfId="61" priority="87" stopIfTrue="1">
      <formula>$G10&lt;&gt;""</formula>
    </cfRule>
  </conditionalFormatting>
  <conditionalFormatting sqref="E10:E41">
    <cfRule type="expression" dxfId="60" priority="86" stopIfTrue="1">
      <formula>$E10&lt;&gt;""</formula>
    </cfRule>
  </conditionalFormatting>
  <conditionalFormatting sqref="D10:D41">
    <cfRule type="expression" dxfId="59" priority="82" stopIfTrue="1">
      <formula>$D10&lt;&gt;""</formula>
    </cfRule>
  </conditionalFormatting>
  <dataValidations count="7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C51">
      <formula1>C51&lt;=C50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E1">
      <formula1>AE1&lt;&gt;100</formula1>
    </dataValidation>
    <dataValidation errorStyle="warning" allowBlank="1" showInputMessage="1" errorTitle="Atenção!" error="Por favor rectifique as ponderações atribuídas a cada parâmetro. A soma das ponderações deve ser igual a 100%." sqref="D8 K8 R8"/>
    <dataValidation allowBlank="1" showInputMessage="1" showErrorMessage="1" errorTitle="Atenção!" error="A avaliação tem que estar compreendida entre 1 e 5." sqref="C10:C41"/>
    <dataValidation type="decimal" allowBlank="1" showInputMessage="1" showErrorMessage="1" errorTitle="Atenção!" error="O valor que introduziu é superior a 100%." sqref="D10:I41 K10:P41">
      <formula1>0</formula1>
      <formula2>1</formula2>
    </dataValidation>
    <dataValidation type="decimal" allowBlank="1" showInputMessage="1" showErrorMessage="1" errorTitle="Atenção" error="O valor que introduziu é superior a 100%." sqref="R10:V41">
      <formula1>0</formula1>
      <formula2>1</formula2>
    </dataValidation>
    <dataValidation type="whole" allowBlank="1" showInputMessage="1" showErrorMessage="1" errorTitle="Atenção!" error="A avaliação tem que estar compreendida entre 1 e 5." sqref="X10:X41">
      <formula1>1</formula1>
      <formula2>5</formula2>
    </dataValidation>
  </dataValidations>
  <pageMargins left="0.70866141732283472" right="0.70866141732283472" top="0.74803149606299213" bottom="0.54" header="0.31496062992125984" footer="0.31496062992125984"/>
  <pageSetup paperSize="8" scale="70" orientation="landscape" r:id="rId1"/>
  <headerFooter alignWithMargins="0">
    <oddFooter>&amp;L&amp;"Arial,Normal"&amp;8&amp;D&amp;C&amp;"Arial,Normal"&amp;8&amp;F&amp;R&amp;"Arial,Normal"&amp;8REGCD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</sheetPr>
  <dimension ref="A1:M41"/>
  <sheetViews>
    <sheetView zoomScaleNormal="100" workbookViewId="0">
      <selection activeCell="G42" sqref="G42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2.28515625" style="27" bestFit="1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16384" width="9.140625" style="9"/>
  </cols>
  <sheetData>
    <row r="1" spans="1:13" x14ac:dyDescent="0.25">
      <c r="A1" s="84"/>
      <c r="D1" s="9"/>
    </row>
    <row r="2" spans="1:13" ht="18" x14ac:dyDescent="0.25">
      <c r="A2" s="84"/>
      <c r="B2" s="36" t="str">
        <f>IF(Dados!$B$7&lt;&gt;"",Dados!$B$7,"")</f>
        <v/>
      </c>
      <c r="C2" s="21"/>
      <c r="D2" s="21"/>
      <c r="E2" s="21"/>
      <c r="F2" s="21"/>
      <c r="G2" s="84"/>
      <c r="H2" s="84"/>
      <c r="I2" s="84"/>
      <c r="J2" s="84"/>
      <c r="K2" s="84"/>
      <c r="L2" s="84"/>
      <c r="M2" s="84"/>
    </row>
    <row r="3" spans="1:13" x14ac:dyDescent="0.25">
      <c r="A3" s="84"/>
      <c r="B3" s="85"/>
      <c r="C3" s="84"/>
      <c r="D3" s="84"/>
      <c r="E3" s="84"/>
      <c r="F3" s="84"/>
      <c r="G3" s="2"/>
      <c r="H3" s="84"/>
      <c r="I3" s="84"/>
      <c r="J3" s="84"/>
      <c r="K3" s="84"/>
      <c r="L3" s="84"/>
      <c r="M3" s="84"/>
    </row>
    <row r="4" spans="1:13" x14ac:dyDescent="0.25">
      <c r="A4" s="84"/>
      <c r="B4" s="42" t="s">
        <v>19</v>
      </c>
      <c r="C4" s="86" t="str">
        <f>IF(Dados!$B$13&lt;&gt;"",Dados!$B$13,"")</f>
        <v/>
      </c>
      <c r="D4" s="42" t="s">
        <v>20</v>
      </c>
      <c r="E4" s="88" t="str">
        <f>IF(Dados!$B$10&lt;&gt;"",Dados!$B$10,"")</f>
        <v/>
      </c>
      <c r="F4" s="104"/>
      <c r="G4" s="5"/>
      <c r="H4" s="2"/>
      <c r="I4" s="88"/>
      <c r="K4" s="84"/>
      <c r="M4" s="84"/>
    </row>
    <row r="5" spans="1:13" x14ac:dyDescent="0.25">
      <c r="A5" s="84"/>
      <c r="B5" s="42" t="s">
        <v>6</v>
      </c>
      <c r="C5" s="87" t="str">
        <f>IF(Dados!$B$16&lt;&gt;"",Dados!$B$16,"")</f>
        <v/>
      </c>
      <c r="D5" s="42" t="s">
        <v>21</v>
      </c>
      <c r="E5" s="86">
        <v>2</v>
      </c>
      <c r="F5" s="104"/>
      <c r="G5" s="5"/>
      <c r="H5" s="84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33" t="s">
        <v>0</v>
      </c>
      <c r="C9" s="134" t="s">
        <v>2</v>
      </c>
      <c r="D9" s="133" t="s">
        <v>9</v>
      </c>
      <c r="E9" s="133" t="s">
        <v>10</v>
      </c>
      <c r="F9" s="133" t="s">
        <v>13</v>
      </c>
      <c r="G9" s="133" t="s">
        <v>25</v>
      </c>
      <c r="H9" s="26"/>
    </row>
    <row r="10" spans="1:13" ht="23.25" customHeight="1" x14ac:dyDescent="0.25">
      <c r="B10" s="46">
        <v>1</v>
      </c>
      <c r="C10" s="41" t="str">
        <f>IF('2.º Per.'!B10&lt;&gt;"",'2.º Per.'!B10,"")</f>
        <v/>
      </c>
      <c r="D10" s="105" t="str">
        <f>IF('2.º Per.'!J10&lt;&gt;"",'2.º Per.'!J10,"")</f>
        <v/>
      </c>
      <c r="E10" s="105" t="str">
        <f>IF('2.º Per.'!Q10&lt;&gt;"",'2.º Per.'!Q10,"")</f>
        <v/>
      </c>
      <c r="F10" s="105" t="str">
        <f>IF('2.º Per.'!W10&lt;&gt;"",'2.º Per.'!W10,"")</f>
        <v/>
      </c>
      <c r="G10" s="28" t="str">
        <f>IF('2.º Per.'!Z10&lt;&gt;"",'2.º Per.'!Z10,"")</f>
        <v/>
      </c>
    </row>
    <row r="11" spans="1:13" ht="23.25" customHeight="1" x14ac:dyDescent="0.25">
      <c r="B11" s="46">
        <v>2</v>
      </c>
      <c r="C11" s="41" t="str">
        <f>IF('2.º Per.'!B11&lt;&gt;"",'2.º Per.'!B11,"")</f>
        <v/>
      </c>
      <c r="D11" s="105" t="str">
        <f>IF('2.º Per.'!J11&lt;&gt;"",'2.º Per.'!J11,"")</f>
        <v/>
      </c>
      <c r="E11" s="105" t="str">
        <f>IF('2.º Per.'!Q11&lt;&gt;"",'2.º Per.'!Q11,"")</f>
        <v/>
      </c>
      <c r="F11" s="105" t="str">
        <f>IF('2.º Per.'!W11&lt;&gt;"",'2.º Per.'!W11,"")</f>
        <v/>
      </c>
      <c r="G11" s="28" t="str">
        <f>IF('2.º Per.'!Z11&lt;&gt;"",'2.º Per.'!Z11,"")</f>
        <v/>
      </c>
    </row>
    <row r="12" spans="1:13" ht="23.25" customHeight="1" x14ac:dyDescent="0.25">
      <c r="B12" s="46">
        <v>3</v>
      </c>
      <c r="C12" s="41" t="str">
        <f>IF('2.º Per.'!B12&lt;&gt;"",'2.º Per.'!B12,"")</f>
        <v/>
      </c>
      <c r="D12" s="105" t="str">
        <f>IF('2.º Per.'!J12&lt;&gt;"",'2.º Per.'!J12,"")</f>
        <v/>
      </c>
      <c r="E12" s="105" t="str">
        <f>IF('2.º Per.'!Q12&lt;&gt;"",'2.º Per.'!Q12,"")</f>
        <v/>
      </c>
      <c r="F12" s="105" t="str">
        <f>IF('2.º Per.'!W12&lt;&gt;"",'2.º Per.'!W12,"")</f>
        <v/>
      </c>
      <c r="G12" s="28" t="str">
        <f>IF('2.º Per.'!Z12&lt;&gt;"",'2.º Per.'!Z12,"")</f>
        <v/>
      </c>
    </row>
    <row r="13" spans="1:13" ht="23.25" customHeight="1" x14ac:dyDescent="0.25">
      <c r="B13" s="46">
        <v>4</v>
      </c>
      <c r="C13" s="41" t="str">
        <f>IF('2.º Per.'!B13&lt;&gt;"",'2.º Per.'!B13,"")</f>
        <v/>
      </c>
      <c r="D13" s="105" t="str">
        <f>IF('2.º Per.'!J13&lt;&gt;"",'2.º Per.'!J13,"")</f>
        <v/>
      </c>
      <c r="E13" s="105" t="str">
        <f>IF('2.º Per.'!Q13&lt;&gt;"",'2.º Per.'!Q13,"")</f>
        <v/>
      </c>
      <c r="F13" s="105" t="str">
        <f>IF('2.º Per.'!W13&lt;&gt;"",'2.º Per.'!W13,"")</f>
        <v/>
      </c>
      <c r="G13" s="28" t="str">
        <f>IF('2.º Per.'!Z13&lt;&gt;"",'2.º Per.'!Z13,"")</f>
        <v/>
      </c>
    </row>
    <row r="14" spans="1:13" ht="23.25" customHeight="1" x14ac:dyDescent="0.25">
      <c r="B14" s="46">
        <v>5</v>
      </c>
      <c r="C14" s="41" t="str">
        <f>IF('2.º Per.'!B14&lt;&gt;"",'2.º Per.'!B14,"")</f>
        <v/>
      </c>
      <c r="D14" s="105" t="str">
        <f>IF('2.º Per.'!J14&lt;&gt;"",'2.º Per.'!J14,"")</f>
        <v/>
      </c>
      <c r="E14" s="105" t="str">
        <f>IF('2.º Per.'!Q14&lt;&gt;"",'2.º Per.'!Q14,"")</f>
        <v/>
      </c>
      <c r="F14" s="105" t="str">
        <f>IF('2.º Per.'!W14&lt;&gt;"",'2.º Per.'!W14,"")</f>
        <v/>
      </c>
      <c r="G14" s="28" t="str">
        <f>IF('2.º Per.'!Z14&lt;&gt;"",'2.º Per.'!Z14,"")</f>
        <v/>
      </c>
    </row>
    <row r="15" spans="1:13" ht="23.25" customHeight="1" x14ac:dyDescent="0.25">
      <c r="B15" s="46">
        <v>6</v>
      </c>
      <c r="C15" s="41" t="str">
        <f>IF('2.º Per.'!B15&lt;&gt;"",'2.º Per.'!B15,"")</f>
        <v/>
      </c>
      <c r="D15" s="105" t="str">
        <f>IF('2.º Per.'!J15&lt;&gt;"",'2.º Per.'!J15,"")</f>
        <v/>
      </c>
      <c r="E15" s="105" t="str">
        <f>IF('2.º Per.'!Q15&lt;&gt;"",'2.º Per.'!Q15,"")</f>
        <v/>
      </c>
      <c r="F15" s="105" t="str">
        <f>IF('2.º Per.'!W15&lt;&gt;"",'2.º Per.'!W15,"")</f>
        <v/>
      </c>
      <c r="G15" s="28" t="str">
        <f>IF('2.º Per.'!Z15&lt;&gt;"",'2.º Per.'!Z15,"")</f>
        <v/>
      </c>
    </row>
    <row r="16" spans="1:13" ht="23.25" customHeight="1" x14ac:dyDescent="0.25">
      <c r="B16" s="46">
        <v>7</v>
      </c>
      <c r="C16" s="41" t="str">
        <f>IF('2.º Per.'!B16&lt;&gt;"",'2.º Per.'!B16,"")</f>
        <v/>
      </c>
      <c r="D16" s="105" t="str">
        <f>IF('2.º Per.'!J16&lt;&gt;"",'2.º Per.'!J16,"")</f>
        <v/>
      </c>
      <c r="E16" s="105" t="str">
        <f>IF('2.º Per.'!Q16&lt;&gt;"",'2.º Per.'!Q16,"")</f>
        <v/>
      </c>
      <c r="F16" s="105" t="str">
        <f>IF('2.º Per.'!W16&lt;&gt;"",'2.º Per.'!W16,"")</f>
        <v/>
      </c>
      <c r="G16" s="28" t="str">
        <f>IF('2.º Per.'!Z16&lt;&gt;"",'2.º Per.'!Z16,"")</f>
        <v/>
      </c>
    </row>
    <row r="17" spans="2:7" ht="23.25" customHeight="1" x14ac:dyDescent="0.25">
      <c r="B17" s="46">
        <v>8</v>
      </c>
      <c r="C17" s="41" t="str">
        <f>IF('2.º Per.'!B17&lt;&gt;"",'2.º Per.'!B17,"")</f>
        <v/>
      </c>
      <c r="D17" s="105" t="str">
        <f>IF('2.º Per.'!J17&lt;&gt;"",'2.º Per.'!J17,"")</f>
        <v/>
      </c>
      <c r="E17" s="105" t="str">
        <f>IF('2.º Per.'!Q17&lt;&gt;"",'2.º Per.'!Q17,"")</f>
        <v/>
      </c>
      <c r="F17" s="105" t="str">
        <f>IF('2.º Per.'!W17&lt;&gt;"",'2.º Per.'!W17,"")</f>
        <v/>
      </c>
      <c r="G17" s="28" t="str">
        <f>IF('2.º Per.'!Z17&lt;&gt;"",'2.º Per.'!Z17,"")</f>
        <v/>
      </c>
    </row>
    <row r="18" spans="2:7" ht="23.25" customHeight="1" x14ac:dyDescent="0.25">
      <c r="B18" s="46">
        <v>9</v>
      </c>
      <c r="C18" s="41" t="str">
        <f>IF('2.º Per.'!B18&lt;&gt;"",'2.º Per.'!B18,"")</f>
        <v/>
      </c>
      <c r="D18" s="105" t="str">
        <f>IF('2.º Per.'!J18&lt;&gt;"",'2.º Per.'!J18,"")</f>
        <v/>
      </c>
      <c r="E18" s="105" t="str">
        <f>IF('2.º Per.'!Q18&lt;&gt;"",'2.º Per.'!Q18,"")</f>
        <v/>
      </c>
      <c r="F18" s="105" t="str">
        <f>IF('2.º Per.'!W18&lt;&gt;"",'2.º Per.'!W18,"")</f>
        <v/>
      </c>
      <c r="G18" s="28" t="str">
        <f>IF('2.º Per.'!Z18&lt;&gt;"",'2.º Per.'!Z18,"")</f>
        <v/>
      </c>
    </row>
    <row r="19" spans="2:7" ht="23.25" customHeight="1" x14ac:dyDescent="0.25">
      <c r="B19" s="46">
        <v>10</v>
      </c>
      <c r="C19" s="41" t="str">
        <f>IF('2.º Per.'!B19&lt;&gt;"",'2.º Per.'!B19,"")</f>
        <v/>
      </c>
      <c r="D19" s="105" t="str">
        <f>IF('2.º Per.'!J19&lt;&gt;"",'2.º Per.'!J19,"")</f>
        <v/>
      </c>
      <c r="E19" s="105" t="str">
        <f>IF('2.º Per.'!Q19&lt;&gt;"",'2.º Per.'!Q19,"")</f>
        <v/>
      </c>
      <c r="F19" s="105" t="str">
        <f>IF('2.º Per.'!W19&lt;&gt;"",'2.º Per.'!W19,"")</f>
        <v/>
      </c>
      <c r="G19" s="28" t="str">
        <f>IF('2.º Per.'!Z19&lt;&gt;"",'2.º Per.'!Z19,"")</f>
        <v/>
      </c>
    </row>
    <row r="20" spans="2:7" ht="23.25" customHeight="1" x14ac:dyDescent="0.25">
      <c r="B20" s="46">
        <v>11</v>
      </c>
      <c r="C20" s="41" t="str">
        <f>IF('2.º Per.'!B20&lt;&gt;"",'2.º Per.'!B20,"")</f>
        <v/>
      </c>
      <c r="D20" s="105" t="str">
        <f>IF('2.º Per.'!J20&lt;&gt;"",'2.º Per.'!J20,"")</f>
        <v/>
      </c>
      <c r="E20" s="105" t="str">
        <f>IF('2.º Per.'!Q20&lt;&gt;"",'2.º Per.'!Q20,"")</f>
        <v/>
      </c>
      <c r="F20" s="105" t="str">
        <f>IF('2.º Per.'!W20&lt;&gt;"",'2.º Per.'!W20,"")</f>
        <v/>
      </c>
      <c r="G20" s="28" t="str">
        <f>IF('2.º Per.'!Z20&lt;&gt;"",'2.º Per.'!Z20,"")</f>
        <v/>
      </c>
    </row>
    <row r="21" spans="2:7" ht="23.25" customHeight="1" x14ac:dyDescent="0.25">
      <c r="B21" s="46">
        <v>12</v>
      </c>
      <c r="C21" s="41" t="str">
        <f>IF('2.º Per.'!B21&lt;&gt;"",'2.º Per.'!B21,"")</f>
        <v/>
      </c>
      <c r="D21" s="105" t="str">
        <f>IF('2.º Per.'!J21&lt;&gt;"",'2.º Per.'!J21,"")</f>
        <v/>
      </c>
      <c r="E21" s="105" t="str">
        <f>IF('2.º Per.'!Q21&lt;&gt;"",'2.º Per.'!Q21,"")</f>
        <v/>
      </c>
      <c r="F21" s="105" t="str">
        <f>IF('2.º Per.'!W21&lt;&gt;"",'2.º Per.'!W21,"")</f>
        <v/>
      </c>
      <c r="G21" s="28" t="str">
        <f>IF('2.º Per.'!Z21&lt;&gt;"",'2.º Per.'!Z21,"")</f>
        <v/>
      </c>
    </row>
    <row r="22" spans="2:7" ht="23.25" customHeight="1" x14ac:dyDescent="0.25">
      <c r="B22" s="46">
        <v>13</v>
      </c>
      <c r="C22" s="41" t="str">
        <f>IF('2.º Per.'!B22&lt;&gt;"",'2.º Per.'!B22,"")</f>
        <v/>
      </c>
      <c r="D22" s="105" t="str">
        <f>IF('2.º Per.'!J22&lt;&gt;"",'2.º Per.'!J22,"")</f>
        <v/>
      </c>
      <c r="E22" s="105" t="str">
        <f>IF('2.º Per.'!Q22&lt;&gt;"",'2.º Per.'!Q22,"")</f>
        <v/>
      </c>
      <c r="F22" s="105" t="str">
        <f>IF('2.º Per.'!W22&lt;&gt;"",'2.º Per.'!W22,"")</f>
        <v/>
      </c>
      <c r="G22" s="28" t="str">
        <f>IF('2.º Per.'!Z22&lt;&gt;"",'2.º Per.'!Z22,"")</f>
        <v/>
      </c>
    </row>
    <row r="23" spans="2:7" ht="23.25" customHeight="1" x14ac:dyDescent="0.25">
      <c r="B23" s="46">
        <v>14</v>
      </c>
      <c r="C23" s="41" t="str">
        <f>IF('2.º Per.'!B23&lt;&gt;"",'2.º Per.'!B23,"")</f>
        <v/>
      </c>
      <c r="D23" s="105" t="str">
        <f>IF('2.º Per.'!J23&lt;&gt;"",'2.º Per.'!J23,"")</f>
        <v/>
      </c>
      <c r="E23" s="105" t="str">
        <f>IF('2.º Per.'!Q23&lt;&gt;"",'2.º Per.'!Q23,"")</f>
        <v/>
      </c>
      <c r="F23" s="105" t="str">
        <f>IF('2.º Per.'!W23&lt;&gt;"",'2.º Per.'!W23,"")</f>
        <v/>
      </c>
      <c r="G23" s="28" t="str">
        <f>IF('2.º Per.'!Z23&lt;&gt;"",'2.º Per.'!Z23,"")</f>
        <v/>
      </c>
    </row>
    <row r="24" spans="2:7" ht="23.25" customHeight="1" x14ac:dyDescent="0.25">
      <c r="B24" s="46">
        <v>15</v>
      </c>
      <c r="C24" s="41" t="str">
        <f>IF('2.º Per.'!B24&lt;&gt;"",'2.º Per.'!B24,"")</f>
        <v/>
      </c>
      <c r="D24" s="105" t="str">
        <f>IF('2.º Per.'!J24&lt;&gt;"",'2.º Per.'!J24,"")</f>
        <v/>
      </c>
      <c r="E24" s="105" t="str">
        <f>IF('2.º Per.'!Q24&lt;&gt;"",'2.º Per.'!Q24,"")</f>
        <v/>
      </c>
      <c r="F24" s="105" t="str">
        <f>IF('2.º Per.'!W24&lt;&gt;"",'2.º Per.'!W24,"")</f>
        <v/>
      </c>
      <c r="G24" s="28" t="str">
        <f>IF('2.º Per.'!Z24&lt;&gt;"",'2.º Per.'!Z24,"")</f>
        <v/>
      </c>
    </row>
    <row r="25" spans="2:7" ht="23.25" customHeight="1" x14ac:dyDescent="0.25">
      <c r="B25" s="46">
        <v>16</v>
      </c>
      <c r="C25" s="41" t="str">
        <f>IF('2.º Per.'!B25&lt;&gt;"",'2.º Per.'!B25,"")</f>
        <v/>
      </c>
      <c r="D25" s="105" t="str">
        <f>IF('2.º Per.'!J25&lt;&gt;"",'2.º Per.'!J25,"")</f>
        <v/>
      </c>
      <c r="E25" s="105" t="str">
        <f>IF('2.º Per.'!Q25&lt;&gt;"",'2.º Per.'!Q25,"")</f>
        <v/>
      </c>
      <c r="F25" s="105" t="str">
        <f>IF('2.º Per.'!W25&lt;&gt;"",'2.º Per.'!W25,"")</f>
        <v/>
      </c>
      <c r="G25" s="28" t="str">
        <f>IF('2.º Per.'!Z25&lt;&gt;"",'2.º Per.'!Z25,"")</f>
        <v/>
      </c>
    </row>
    <row r="26" spans="2:7" ht="23.25" customHeight="1" x14ac:dyDescent="0.25">
      <c r="B26" s="46">
        <v>17</v>
      </c>
      <c r="C26" s="41" t="str">
        <f>IF('2.º Per.'!B26&lt;&gt;"",'2.º Per.'!B26,"")</f>
        <v/>
      </c>
      <c r="D26" s="105" t="str">
        <f>IF('2.º Per.'!J26&lt;&gt;"",'2.º Per.'!J26,"")</f>
        <v/>
      </c>
      <c r="E26" s="105" t="str">
        <f>IF('2.º Per.'!Q26&lt;&gt;"",'2.º Per.'!Q26,"")</f>
        <v/>
      </c>
      <c r="F26" s="105" t="str">
        <f>IF('2.º Per.'!W26&lt;&gt;"",'2.º Per.'!W26,"")</f>
        <v/>
      </c>
      <c r="G26" s="28" t="str">
        <f>IF('2.º Per.'!Z26&lt;&gt;"",'2.º Per.'!Z26,"")</f>
        <v/>
      </c>
    </row>
    <row r="27" spans="2:7" ht="23.25" customHeight="1" x14ac:dyDescent="0.25">
      <c r="B27" s="46">
        <v>18</v>
      </c>
      <c r="C27" s="41" t="str">
        <f>IF('2.º Per.'!B27&lt;&gt;"",'2.º Per.'!B27,"")</f>
        <v/>
      </c>
      <c r="D27" s="105" t="str">
        <f>IF('2.º Per.'!J27&lt;&gt;"",'2.º Per.'!J27,"")</f>
        <v/>
      </c>
      <c r="E27" s="105" t="str">
        <f>IF('2.º Per.'!Q27&lt;&gt;"",'2.º Per.'!Q27,"")</f>
        <v/>
      </c>
      <c r="F27" s="105" t="str">
        <f>IF('2.º Per.'!W27&lt;&gt;"",'2.º Per.'!W27,"")</f>
        <v/>
      </c>
      <c r="G27" s="28" t="str">
        <f>IF('2.º Per.'!Z27&lt;&gt;"",'2.º Per.'!Z27,"")</f>
        <v/>
      </c>
    </row>
    <row r="28" spans="2:7" ht="23.25" customHeight="1" x14ac:dyDescent="0.25">
      <c r="B28" s="46">
        <v>19</v>
      </c>
      <c r="C28" s="41" t="str">
        <f>IF('2.º Per.'!B28&lt;&gt;"",'2.º Per.'!B28,"")</f>
        <v/>
      </c>
      <c r="D28" s="105" t="str">
        <f>IF('2.º Per.'!J28&lt;&gt;"",'2.º Per.'!J28,"")</f>
        <v/>
      </c>
      <c r="E28" s="105" t="str">
        <f>IF('2.º Per.'!Q28&lt;&gt;"",'2.º Per.'!Q28,"")</f>
        <v/>
      </c>
      <c r="F28" s="105" t="str">
        <f>IF('2.º Per.'!W28&lt;&gt;"",'2.º Per.'!W28,"")</f>
        <v/>
      </c>
      <c r="G28" s="28" t="str">
        <f>IF('2.º Per.'!Z28&lt;&gt;"",'2.º Per.'!Z28,"")</f>
        <v/>
      </c>
    </row>
    <row r="29" spans="2:7" ht="23.25" customHeight="1" x14ac:dyDescent="0.25">
      <c r="B29" s="46">
        <v>20</v>
      </c>
      <c r="C29" s="41" t="str">
        <f>IF('2.º Per.'!B29&lt;&gt;"",'2.º Per.'!B29,"")</f>
        <v/>
      </c>
      <c r="D29" s="105" t="str">
        <f>IF('2.º Per.'!J29&lt;&gt;"",'2.º Per.'!J29,"")</f>
        <v/>
      </c>
      <c r="E29" s="105" t="str">
        <f>IF('2.º Per.'!Q29&lt;&gt;"",'2.º Per.'!Q29,"")</f>
        <v/>
      </c>
      <c r="F29" s="105" t="str">
        <f>IF('2.º Per.'!W29&lt;&gt;"",'2.º Per.'!W29,"")</f>
        <v/>
      </c>
      <c r="G29" s="28" t="str">
        <f>IF('2.º Per.'!Z29&lt;&gt;"",'2.º Per.'!Z29,"")</f>
        <v/>
      </c>
    </row>
    <row r="30" spans="2:7" ht="23.25" customHeight="1" x14ac:dyDescent="0.25">
      <c r="B30" s="46">
        <v>21</v>
      </c>
      <c r="C30" s="41" t="str">
        <f>IF('2.º Per.'!B30&lt;&gt;"",'2.º Per.'!B30,"")</f>
        <v/>
      </c>
      <c r="D30" s="105" t="str">
        <f>IF('2.º Per.'!J30&lt;&gt;"",'2.º Per.'!J30,"")</f>
        <v/>
      </c>
      <c r="E30" s="105" t="str">
        <f>IF('2.º Per.'!Q30&lt;&gt;"",'2.º Per.'!Q30,"")</f>
        <v/>
      </c>
      <c r="F30" s="105" t="str">
        <f>IF('2.º Per.'!W30&lt;&gt;"",'2.º Per.'!W30,"")</f>
        <v/>
      </c>
      <c r="G30" s="28" t="str">
        <f>IF('2.º Per.'!Z30&lt;&gt;"",'2.º Per.'!Z30,"")</f>
        <v/>
      </c>
    </row>
    <row r="31" spans="2:7" ht="23.25" customHeight="1" x14ac:dyDescent="0.25">
      <c r="B31" s="46">
        <v>22</v>
      </c>
      <c r="C31" s="41" t="str">
        <f>IF('2.º Per.'!B31&lt;&gt;"",'2.º Per.'!B31,"")</f>
        <v/>
      </c>
      <c r="D31" s="105" t="str">
        <f>IF('2.º Per.'!J31&lt;&gt;"",'2.º Per.'!J31,"")</f>
        <v/>
      </c>
      <c r="E31" s="105" t="str">
        <f>IF('2.º Per.'!Q31&lt;&gt;"",'2.º Per.'!Q31,"")</f>
        <v/>
      </c>
      <c r="F31" s="105" t="str">
        <f>IF('2.º Per.'!W31&lt;&gt;"",'2.º Per.'!W31,"")</f>
        <v/>
      </c>
      <c r="G31" s="28" t="str">
        <f>IF('2.º Per.'!Z31&lt;&gt;"",'2.º Per.'!Z31,"")</f>
        <v/>
      </c>
    </row>
    <row r="32" spans="2:7" ht="23.25" customHeight="1" x14ac:dyDescent="0.25">
      <c r="B32" s="46">
        <v>23</v>
      </c>
      <c r="C32" s="41" t="str">
        <f>IF('2.º Per.'!B32&lt;&gt;"",'2.º Per.'!B32,"")</f>
        <v/>
      </c>
      <c r="D32" s="105" t="str">
        <f>IF('2.º Per.'!J32&lt;&gt;"",'2.º Per.'!J32,"")</f>
        <v/>
      </c>
      <c r="E32" s="105" t="str">
        <f>IF('2.º Per.'!Q32&lt;&gt;"",'2.º Per.'!Q32,"")</f>
        <v/>
      </c>
      <c r="F32" s="105" t="str">
        <f>IF('2.º Per.'!W32&lt;&gt;"",'2.º Per.'!W32,"")</f>
        <v/>
      </c>
      <c r="G32" s="28" t="str">
        <f>IF('2.º Per.'!Z32&lt;&gt;"",'2.º Per.'!Z32,"")</f>
        <v/>
      </c>
    </row>
    <row r="33" spans="2:7" ht="23.25" customHeight="1" x14ac:dyDescent="0.25">
      <c r="B33" s="46">
        <v>24</v>
      </c>
      <c r="C33" s="41" t="str">
        <f>IF('2.º Per.'!B33&lt;&gt;"",'2.º Per.'!B33,"")</f>
        <v/>
      </c>
      <c r="D33" s="105" t="str">
        <f>IF('2.º Per.'!J33&lt;&gt;"",'2.º Per.'!J33,"")</f>
        <v/>
      </c>
      <c r="E33" s="105" t="str">
        <f>IF('2.º Per.'!Q33&lt;&gt;"",'2.º Per.'!Q33,"")</f>
        <v/>
      </c>
      <c r="F33" s="105" t="str">
        <f>IF('2.º Per.'!W33&lt;&gt;"",'2.º Per.'!W33,"")</f>
        <v/>
      </c>
      <c r="G33" s="28" t="str">
        <f>IF('2.º Per.'!Z33&lt;&gt;"",'2.º Per.'!Z33,"")</f>
        <v/>
      </c>
    </row>
    <row r="34" spans="2:7" ht="23.25" customHeight="1" x14ac:dyDescent="0.25">
      <c r="B34" s="46">
        <v>25</v>
      </c>
      <c r="C34" s="41" t="str">
        <f>IF('2.º Per.'!B34&lt;&gt;"",'2.º Per.'!B34,"")</f>
        <v/>
      </c>
      <c r="D34" s="105" t="str">
        <f>IF('2.º Per.'!J34&lt;&gt;"",'2.º Per.'!J34,"")</f>
        <v/>
      </c>
      <c r="E34" s="105" t="str">
        <f>IF('2.º Per.'!Q34&lt;&gt;"",'2.º Per.'!Q34,"")</f>
        <v/>
      </c>
      <c r="F34" s="105" t="str">
        <f>IF('2.º Per.'!W34&lt;&gt;"",'2.º Per.'!W34,"")</f>
        <v/>
      </c>
      <c r="G34" s="28" t="str">
        <f>IF('2.º Per.'!Z34&lt;&gt;"",'2.º Per.'!Z34,"")</f>
        <v/>
      </c>
    </row>
    <row r="35" spans="2:7" ht="23.25" customHeight="1" x14ac:dyDescent="0.25">
      <c r="B35" s="46">
        <v>26</v>
      </c>
      <c r="C35" s="41" t="str">
        <f>IF('2.º Per.'!B35&lt;&gt;"",'2.º Per.'!B35,"")</f>
        <v/>
      </c>
      <c r="D35" s="105" t="str">
        <f>IF('2.º Per.'!J35&lt;&gt;"",'2.º Per.'!J35,"")</f>
        <v/>
      </c>
      <c r="E35" s="105" t="str">
        <f>IF('2.º Per.'!Q35&lt;&gt;"",'2.º Per.'!Q35,"")</f>
        <v/>
      </c>
      <c r="F35" s="105" t="str">
        <f>IF('2.º Per.'!W35&lt;&gt;"",'2.º Per.'!W35,"")</f>
        <v/>
      </c>
      <c r="G35" s="28" t="str">
        <f>IF('2.º Per.'!Z35&lt;&gt;"",'2.º Per.'!Z35,"")</f>
        <v/>
      </c>
    </row>
    <row r="36" spans="2:7" ht="23.25" customHeight="1" x14ac:dyDescent="0.25">
      <c r="B36" s="46">
        <v>27</v>
      </c>
      <c r="C36" s="41" t="str">
        <f>IF('2.º Per.'!B36&lt;&gt;"",'2.º Per.'!B36,"")</f>
        <v/>
      </c>
      <c r="D36" s="105" t="str">
        <f>IF('2.º Per.'!J36&lt;&gt;"",'2.º Per.'!J36,"")</f>
        <v/>
      </c>
      <c r="E36" s="105" t="str">
        <f>IF('2.º Per.'!Q36&lt;&gt;"",'2.º Per.'!Q36,"")</f>
        <v/>
      </c>
      <c r="F36" s="105" t="str">
        <f>IF('2.º Per.'!W36&lt;&gt;"",'2.º Per.'!W36,"")</f>
        <v/>
      </c>
      <c r="G36" s="28" t="str">
        <f>IF('2.º Per.'!Z36&lt;&gt;"",'2.º Per.'!Z36,"")</f>
        <v/>
      </c>
    </row>
    <row r="37" spans="2:7" ht="23.25" customHeight="1" x14ac:dyDescent="0.25">
      <c r="B37" s="46">
        <v>28</v>
      </c>
      <c r="C37" s="41" t="str">
        <f>IF('2.º Per.'!B37&lt;&gt;"",'2.º Per.'!B37,"")</f>
        <v/>
      </c>
      <c r="D37" s="105" t="str">
        <f>IF('2.º Per.'!J37&lt;&gt;"",'2.º Per.'!J37,"")</f>
        <v/>
      </c>
      <c r="E37" s="105" t="str">
        <f>IF('2.º Per.'!Q37&lt;&gt;"",'2.º Per.'!Q37,"")</f>
        <v/>
      </c>
      <c r="F37" s="105" t="str">
        <f>IF('2.º Per.'!W37&lt;&gt;"",'2.º Per.'!W37,"")</f>
        <v/>
      </c>
      <c r="G37" s="28" t="str">
        <f>IF('2.º Per.'!Z37&lt;&gt;"",'2.º Per.'!Z37,"")</f>
        <v/>
      </c>
    </row>
    <row r="38" spans="2:7" ht="23.25" customHeight="1" x14ac:dyDescent="0.25">
      <c r="B38" s="46">
        <v>29</v>
      </c>
      <c r="C38" s="41" t="str">
        <f>IF('2.º Per.'!B38&lt;&gt;"",'2.º Per.'!B38,"")</f>
        <v/>
      </c>
      <c r="D38" s="105" t="str">
        <f>IF('2.º Per.'!J38&lt;&gt;"",'2.º Per.'!J38,"")</f>
        <v/>
      </c>
      <c r="E38" s="105" t="str">
        <f>IF('2.º Per.'!Q38&lt;&gt;"",'2.º Per.'!Q38,"")</f>
        <v/>
      </c>
      <c r="F38" s="105" t="str">
        <f>IF('2.º Per.'!W38&lt;&gt;"",'2.º Per.'!W38,"")</f>
        <v/>
      </c>
      <c r="G38" s="28" t="str">
        <f>IF('2.º Per.'!Z38&lt;&gt;"",'2.º Per.'!Z38,"")</f>
        <v/>
      </c>
    </row>
    <row r="39" spans="2:7" ht="23.25" customHeight="1" x14ac:dyDescent="0.25">
      <c r="B39" s="46">
        <v>30</v>
      </c>
      <c r="C39" s="41" t="str">
        <f>IF('2.º Per.'!B39&lt;&gt;"",'2.º Per.'!B39,"")</f>
        <v/>
      </c>
      <c r="D39" s="105" t="str">
        <f>IF('2.º Per.'!J39&lt;&gt;"",'2.º Per.'!J39,"")</f>
        <v/>
      </c>
      <c r="E39" s="105" t="str">
        <f>IF('2.º Per.'!Q39&lt;&gt;"",'2.º Per.'!Q39,"")</f>
        <v/>
      </c>
      <c r="F39" s="105" t="str">
        <f>IF('2.º Per.'!W39&lt;&gt;"",'2.º Per.'!W39,"")</f>
        <v/>
      </c>
      <c r="G39" s="28" t="str">
        <f>IF('2.º Per.'!Z39&lt;&gt;"",'2.º Per.'!Z39,"")</f>
        <v/>
      </c>
    </row>
    <row r="40" spans="2:7" ht="23.25" customHeight="1" x14ac:dyDescent="0.25">
      <c r="B40" s="46">
        <v>31</v>
      </c>
      <c r="C40" s="41" t="str">
        <f>IF('2.º Per.'!B40&lt;&gt;"",'2.º Per.'!B40,"")</f>
        <v/>
      </c>
      <c r="D40" s="105" t="str">
        <f>IF('2.º Per.'!J40&lt;&gt;"",'2.º Per.'!J40,"")</f>
        <v/>
      </c>
      <c r="E40" s="105" t="str">
        <f>IF('2.º Per.'!Q40&lt;&gt;"",'2.º Per.'!Q40,"")</f>
        <v/>
      </c>
      <c r="F40" s="105" t="str">
        <f>IF('2.º Per.'!W40&lt;&gt;"",'2.º Per.'!W40,"")</f>
        <v/>
      </c>
      <c r="G40" s="28" t="str">
        <f>IF('2.º Per.'!Z40&lt;&gt;"",'2.º Per.'!Z40,"")</f>
        <v/>
      </c>
    </row>
    <row r="41" spans="2:7" ht="23.25" customHeight="1" x14ac:dyDescent="0.25">
      <c r="B41" s="46">
        <v>32</v>
      </c>
      <c r="C41" s="41" t="str">
        <f>IF('2.º Per.'!B41&lt;&gt;"",'2.º Per.'!B41,"")</f>
        <v/>
      </c>
      <c r="D41" s="105" t="str">
        <f>IF('2.º Per.'!J41&lt;&gt;"",'2.º Per.'!J41,"")</f>
        <v/>
      </c>
      <c r="E41" s="105" t="str">
        <f>IF('2.º Per.'!Q41&lt;&gt;"",'2.º Per.'!Q41,"")</f>
        <v/>
      </c>
      <c r="F41" s="105" t="str">
        <f>IF('2.º Per.'!W41&lt;&gt;"",'2.º Per.'!W41,"")</f>
        <v/>
      </c>
      <c r="G41" s="28" t="str">
        <f>IF('2.º Per.'!Z41&lt;&gt;"",'2.º Per.'!Z41,"")</f>
        <v/>
      </c>
    </row>
  </sheetData>
  <sheetProtection selectLockedCells="1"/>
  <phoneticPr fontId="16" type="noConversion"/>
  <pageMargins left="0.70866141732283472" right="0.70866141732283472" top="0.69" bottom="0.46" header="0.31496062992125984" footer="0.31496062992125984"/>
  <pageSetup paperSize="9" scale="83" orientation="portrait" r:id="rId1"/>
  <headerFooter alignWithMargins="0">
    <oddFooter>&amp;L&amp;"Arial,Normal"&amp;8&amp;D&amp;C&amp;F&amp;R&amp;"Arial,Normal"&amp;8REGCD</oddFooter>
  </headerFooter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59999389629810485"/>
    <pageSetUpPr fitToPage="1"/>
  </sheetPr>
  <dimension ref="B1:N26"/>
  <sheetViews>
    <sheetView zoomScaleNormal="100" workbookViewId="0">
      <selection activeCell="C22" sqref="C22"/>
    </sheetView>
  </sheetViews>
  <sheetFormatPr defaultRowHeight="14.25" x14ac:dyDescent="0.2"/>
  <cols>
    <col min="1" max="1" width="6.5703125" style="7" customWidth="1"/>
    <col min="2" max="2" width="3.85546875" style="7" customWidth="1"/>
    <col min="3" max="3" width="7.28515625" style="7" customWidth="1"/>
    <col min="4" max="4" width="16.28515625" style="7" customWidth="1"/>
    <col min="5" max="5" width="11.28515625" style="7" customWidth="1"/>
    <col min="6" max="6" width="10.5703125" style="7" customWidth="1"/>
    <col min="7" max="7" width="9.140625" style="7"/>
    <col min="8" max="8" width="6.140625" style="7" customWidth="1"/>
    <col min="9" max="11" width="9.140625" style="7"/>
    <col min="12" max="12" width="6.42578125" style="7" customWidth="1"/>
    <col min="13" max="13" width="7.28515625" style="7" customWidth="1"/>
    <col min="14" max="16384" width="9.140625" style="7"/>
  </cols>
  <sheetData>
    <row r="1" spans="2:14" s="9" customFormat="1" ht="15" x14ac:dyDescent="0.25">
      <c r="B1" s="84"/>
    </row>
    <row r="2" spans="2:14" s="9" customFormat="1" ht="18" x14ac:dyDescent="0.25">
      <c r="B2" s="84"/>
      <c r="C2" s="21" t="str">
        <f>IF(Dados!$B$7&lt;&gt;"",Dados!$B$7,"")</f>
        <v/>
      </c>
      <c r="D2" s="21"/>
      <c r="E2" s="21"/>
      <c r="F2" s="21"/>
      <c r="G2" s="21"/>
      <c r="H2" s="84"/>
      <c r="I2" s="84"/>
      <c r="J2" s="84"/>
      <c r="K2" s="84"/>
      <c r="L2" s="84"/>
      <c r="M2" s="84"/>
      <c r="N2" s="84"/>
    </row>
    <row r="3" spans="2:14" s="9" customFormat="1" ht="15" x14ac:dyDescent="0.25">
      <c r="B3" s="84"/>
      <c r="C3" s="85"/>
      <c r="D3" s="84"/>
      <c r="E3" s="84"/>
      <c r="F3" s="84"/>
      <c r="G3" s="84"/>
      <c r="H3" s="2"/>
      <c r="I3" s="84"/>
      <c r="J3" s="84"/>
      <c r="K3" s="84"/>
      <c r="L3" s="84"/>
      <c r="M3" s="84"/>
      <c r="N3" s="84"/>
    </row>
    <row r="4" spans="2:14" s="9" customFormat="1" ht="15" x14ac:dyDescent="0.25">
      <c r="B4" s="84"/>
      <c r="C4" s="2" t="s">
        <v>19</v>
      </c>
      <c r="D4" s="50" t="str">
        <f>IF(Dados!$B$13&lt;&gt;"",Dados!$B$13,"")</f>
        <v/>
      </c>
      <c r="E4" s="2" t="s">
        <v>20</v>
      </c>
      <c r="F4" s="5" t="str">
        <f>IF(Dados!$B$10&lt;&gt;"",Dados!$B$10,"")</f>
        <v/>
      </c>
      <c r="H4" s="5"/>
      <c r="I4" s="2"/>
      <c r="J4" s="88"/>
      <c r="L4" s="84"/>
      <c r="N4" s="84"/>
    </row>
    <row r="5" spans="2:14" s="9" customFormat="1" ht="15" x14ac:dyDescent="0.25">
      <c r="B5" s="84"/>
      <c r="C5" s="2" t="s">
        <v>6</v>
      </c>
      <c r="D5" s="20" t="str">
        <f>IF(Dados!$B$16&lt;&gt;"",Dados!$B$16,"")</f>
        <v/>
      </c>
      <c r="E5" s="2" t="s">
        <v>21</v>
      </c>
      <c r="F5" s="50">
        <v>2</v>
      </c>
      <c r="H5" s="5"/>
      <c r="I5" s="84"/>
    </row>
    <row r="6" spans="2:14" s="9" customFormat="1" ht="15" x14ac:dyDescent="0.25"/>
    <row r="7" spans="2:14" ht="5.2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14" ht="5.25" customHeight="1" x14ac:dyDescent="0.2"/>
    <row r="9" spans="2:14" ht="27.75" customHeight="1" x14ac:dyDescent="0.2">
      <c r="B9" s="195" t="s">
        <v>28</v>
      </c>
      <c r="C9" s="196"/>
      <c r="D9" s="197"/>
      <c r="E9" s="51">
        <f>COUNTA(Dados!$B$23:$B$54)</f>
        <v>0</v>
      </c>
    </row>
    <row r="10" spans="2:14" s="22" customFormat="1" ht="24.75" customHeight="1" x14ac:dyDescent="0.25">
      <c r="B10" s="195" t="s">
        <v>48</v>
      </c>
      <c r="C10" s="196"/>
      <c r="D10" s="197"/>
      <c r="E10" s="51">
        <f>'2.º Per.'!C44</f>
        <v>0</v>
      </c>
    </row>
    <row r="11" spans="2:14" s="22" customFormat="1" ht="24.75" customHeight="1" x14ac:dyDescent="0.25">
      <c r="B11" s="195" t="s">
        <v>49</v>
      </c>
      <c r="C11" s="196"/>
      <c r="D11" s="197"/>
      <c r="E11" s="51">
        <f>E9-E10</f>
        <v>0</v>
      </c>
    </row>
    <row r="12" spans="2:14" s="22" customFormat="1" ht="24.75" customHeight="1" x14ac:dyDescent="0.25"/>
    <row r="13" spans="2:14" ht="18.75" customHeight="1" x14ac:dyDescent="0.2">
      <c r="B13" s="198" t="s">
        <v>29</v>
      </c>
      <c r="C13" s="195" t="s">
        <v>51</v>
      </c>
      <c r="D13" s="197"/>
      <c r="E13" s="61" t="str">
        <f>IF(ISERROR(AVERAGE('2.º Per.'!Y10:Y43)),"",AVERAGE('2.º Per.'!Y10:Y43))</f>
        <v/>
      </c>
    </row>
    <row r="14" spans="2:14" ht="18.75" customHeight="1" x14ac:dyDescent="0.2">
      <c r="B14" s="199"/>
      <c r="C14" s="111" t="s">
        <v>25</v>
      </c>
      <c r="D14" s="112"/>
      <c r="E14" s="60" t="str">
        <f>IF(ISERROR(AVERAGE('2.º Per.'!Z10:Z39)),"",AVERAGE('2.º Per.'!Z10:Z39))</f>
        <v/>
      </c>
    </row>
    <row r="15" spans="2:14" ht="18.75" customHeight="1" x14ac:dyDescent="0.2">
      <c r="B15" s="195" t="s">
        <v>30</v>
      </c>
      <c r="C15" s="196"/>
      <c r="D15" s="197"/>
      <c r="E15" s="56">
        <f>MAX('2.º Per.'!Z10:Z39)</f>
        <v>0</v>
      </c>
    </row>
    <row r="16" spans="2:14" ht="18.75" customHeight="1" x14ac:dyDescent="0.2">
      <c r="B16" s="195" t="s">
        <v>31</v>
      </c>
      <c r="C16" s="196"/>
      <c r="D16" s="197"/>
      <c r="E16" s="56">
        <f>MIN('2.º Per.'!Z10:Z43)</f>
        <v>0</v>
      </c>
    </row>
    <row r="17" spans="2:5" ht="24.75" customHeight="1" x14ac:dyDescent="0.2"/>
    <row r="18" spans="2:5" ht="24.75" customHeight="1" x14ac:dyDescent="0.2">
      <c r="B18" s="39" t="s">
        <v>41</v>
      </c>
      <c r="C18" s="40"/>
      <c r="D18" s="62"/>
      <c r="E18" s="57" t="str">
        <f>IF(ISERROR(E10/E9),"",E10/E9)</f>
        <v/>
      </c>
    </row>
    <row r="19" spans="2:5" ht="26.25" customHeight="1" x14ac:dyDescent="0.2">
      <c r="B19" s="39" t="s">
        <v>40</v>
      </c>
      <c r="C19" s="40"/>
      <c r="D19" s="62"/>
      <c r="E19" s="57" t="str">
        <f>IF(ISERROR(E11/E9),"",E11/E9)</f>
        <v/>
      </c>
    </row>
    <row r="20" spans="2:5" ht="21.75" customHeight="1" x14ac:dyDescent="0.2"/>
    <row r="21" spans="2:5" ht="27.75" customHeight="1" x14ac:dyDescent="0.2">
      <c r="B21" s="193" t="s">
        <v>28</v>
      </c>
      <c r="C21" s="194"/>
      <c r="D21" s="52" t="s">
        <v>32</v>
      </c>
      <c r="E21" s="52" t="s">
        <v>33</v>
      </c>
    </row>
    <row r="22" spans="2:5" ht="19.5" customHeight="1" x14ac:dyDescent="0.2">
      <c r="B22" s="63"/>
      <c r="C22" s="64">
        <f>COUNTIF('2.º Per.'!$AC$10:$AC$41,D22)</f>
        <v>0</v>
      </c>
      <c r="D22" s="51">
        <v>1</v>
      </c>
      <c r="E22" s="57" t="str">
        <f>IF(ISERROR(C22/$E$9),"",C22/$E$9)</f>
        <v/>
      </c>
    </row>
    <row r="23" spans="2:5" ht="19.5" customHeight="1" x14ac:dyDescent="0.2">
      <c r="B23" s="63"/>
      <c r="C23" s="64">
        <f>COUNTIF('2.º Per.'!$AC$10:$AC$41,D23)</f>
        <v>0</v>
      </c>
      <c r="D23" s="51">
        <v>2</v>
      </c>
      <c r="E23" s="57" t="str">
        <f t="shared" ref="E23:E26" si="0">IF(ISERROR(C23/$E$9),"",C23/$E$9)</f>
        <v/>
      </c>
    </row>
    <row r="24" spans="2:5" ht="19.5" customHeight="1" x14ac:dyDescent="0.2">
      <c r="B24" s="63"/>
      <c r="C24" s="64">
        <f>COUNTIF('2.º Per.'!$AC$10:$AC$41,D24)</f>
        <v>0</v>
      </c>
      <c r="D24" s="51">
        <v>3</v>
      </c>
      <c r="E24" s="57" t="str">
        <f t="shared" si="0"/>
        <v/>
      </c>
    </row>
    <row r="25" spans="2:5" ht="19.5" customHeight="1" x14ac:dyDescent="0.2">
      <c r="B25" s="63"/>
      <c r="C25" s="64">
        <f>COUNTIF('2.º Per.'!$AC$10:$AC$41,D25)</f>
        <v>0</v>
      </c>
      <c r="D25" s="51">
        <v>4</v>
      </c>
      <c r="E25" s="57" t="str">
        <f t="shared" si="0"/>
        <v/>
      </c>
    </row>
    <row r="26" spans="2:5" ht="19.5" customHeight="1" x14ac:dyDescent="0.2">
      <c r="B26" s="63"/>
      <c r="C26" s="64">
        <f>COUNTIF('2.º Per.'!$AC$10:$AC$41,D26)</f>
        <v>0</v>
      </c>
      <c r="D26" s="51">
        <v>5</v>
      </c>
      <c r="E26" s="57" t="str">
        <f t="shared" si="0"/>
        <v/>
      </c>
    </row>
  </sheetData>
  <sheetProtection selectLockedCells="1"/>
  <mergeCells count="8">
    <mergeCell ref="B21:C21"/>
    <mergeCell ref="B16:D16"/>
    <mergeCell ref="B9:D9"/>
    <mergeCell ref="B10:D10"/>
    <mergeCell ref="B11:D11"/>
    <mergeCell ref="C13:D13"/>
    <mergeCell ref="B13:B14"/>
    <mergeCell ref="B15:D15"/>
  </mergeCells>
  <phoneticPr fontId="16" type="noConversion"/>
  <pageMargins left="0.70866141732283472" right="0.70866141732283472" top="0.64" bottom="0.54" header="0.31496062992125984" footer="0.31496062992125984"/>
  <pageSetup paperSize="9" scale="72" orientation="portrait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8" tint="0.39997558519241921"/>
  </sheetPr>
  <dimension ref="A1:AQ51"/>
  <sheetViews>
    <sheetView topLeftCell="C1" zoomScale="70" zoomScaleNormal="70" zoomScaleSheetLayoutView="85" workbookViewId="0">
      <selection activeCell="J7" sqref="J7"/>
    </sheetView>
  </sheetViews>
  <sheetFormatPr defaultRowHeight="14.25" x14ac:dyDescent="0.2"/>
  <cols>
    <col min="1" max="1" width="5.42578125" style="88" customWidth="1"/>
    <col min="2" max="2" width="32.7109375" style="84" customWidth="1"/>
    <col min="3" max="3" width="11.5703125" style="84" customWidth="1"/>
    <col min="4" max="4" width="12" style="84" customWidth="1"/>
    <col min="5" max="5" width="13.28515625" style="85" bestFit="1" customWidth="1"/>
    <col min="6" max="6" width="15.7109375" style="84" bestFit="1" customWidth="1"/>
    <col min="7" max="7" width="12.42578125" style="84" bestFit="1" customWidth="1"/>
    <col min="8" max="9" width="9.85546875" style="84" customWidth="1"/>
    <col min="10" max="10" width="6.7109375" style="84" bestFit="1" customWidth="1"/>
    <col min="11" max="11" width="8.140625" style="84" customWidth="1"/>
    <col min="12" max="12" width="12.28515625" style="84" customWidth="1"/>
    <col min="13" max="13" width="8.140625" style="84" customWidth="1"/>
    <col min="14" max="14" width="8.7109375" style="84" customWidth="1"/>
    <col min="15" max="16" width="9.140625" style="84"/>
    <col min="17" max="17" width="7.28515625" style="84" bestFit="1" customWidth="1"/>
    <col min="18" max="19" width="7.7109375" style="84" customWidth="1"/>
    <col min="20" max="20" width="7.85546875" style="84" customWidth="1"/>
    <col min="21" max="22" width="9" style="84" customWidth="1"/>
    <col min="23" max="23" width="10.7109375" style="84" customWidth="1"/>
    <col min="24" max="25" width="13.5703125" style="84" customWidth="1"/>
    <col min="26" max="26" width="11.28515625" style="84" customWidth="1"/>
    <col min="27" max="29" width="4.7109375" style="68" customWidth="1"/>
    <col min="30" max="34" width="9.140625" style="66"/>
    <col min="35" max="35" width="0" style="66" hidden="1" customWidth="1"/>
    <col min="36" max="43" width="9.140625" style="66"/>
    <col min="44" max="16384" width="9.140625" style="7"/>
  </cols>
  <sheetData>
    <row r="1" spans="1:43" ht="30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21"/>
      <c r="K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65"/>
      <c r="AB1" s="65"/>
      <c r="AC1" s="65"/>
      <c r="AE1" s="67"/>
    </row>
    <row r="2" spans="1:43" ht="15.75" customHeight="1" x14ac:dyDescent="0.25">
      <c r="A2" s="36" t="str">
        <f>IF(Dados!$B$7&lt;&gt;"",Dados!$B$7,"")</f>
        <v/>
      </c>
      <c r="B2" s="21"/>
      <c r="C2" s="21"/>
      <c r="D2" s="21"/>
      <c r="E2" s="21"/>
    </row>
    <row r="3" spans="1:43" ht="6.75" customHeight="1" x14ac:dyDescent="0.25">
      <c r="A3" s="85"/>
      <c r="E3" s="84"/>
      <c r="F3" s="2"/>
    </row>
    <row r="4" spans="1:43" ht="18.75" customHeight="1" x14ac:dyDescent="0.2">
      <c r="A4" s="42" t="s">
        <v>19</v>
      </c>
      <c r="B4" s="86" t="str">
        <f>IF(Dados!$B$13&lt;&gt;"",Dados!$B$13,"")</f>
        <v/>
      </c>
      <c r="C4" s="44" t="s">
        <v>6</v>
      </c>
      <c r="D4" s="87" t="str">
        <f>IF(Dados!$B$16&lt;&gt;"",Dados!$B$16,"")</f>
        <v/>
      </c>
      <c r="E4" s="44" t="s">
        <v>21</v>
      </c>
      <c r="F4" s="86">
        <v>3</v>
      </c>
      <c r="I4" s="42" t="s">
        <v>20</v>
      </c>
      <c r="J4" s="88" t="str">
        <f>IF(Dados!$B$10&lt;&gt;"",Dados!$B$10,"")</f>
        <v/>
      </c>
    </row>
    <row r="5" spans="1:43" ht="18.75" customHeight="1" x14ac:dyDescent="0.2"/>
    <row r="6" spans="1:43" ht="5.25" customHeight="1" x14ac:dyDescent="0.2">
      <c r="A6" s="192"/>
      <c r="B6" s="192"/>
      <c r="D6" s="10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69"/>
      <c r="AB6" s="69"/>
      <c r="AC6" s="69"/>
    </row>
    <row r="7" spans="1:43" s="23" customFormat="1" ht="20.25" customHeight="1" x14ac:dyDescent="0.2">
      <c r="A7" s="90"/>
      <c r="B7" s="90"/>
      <c r="C7" s="91"/>
      <c r="D7" s="171" t="s">
        <v>9</v>
      </c>
      <c r="E7" s="172"/>
      <c r="F7" s="172"/>
      <c r="G7" s="172"/>
      <c r="H7" s="173" t="s">
        <v>56</v>
      </c>
      <c r="I7" s="173"/>
      <c r="J7" s="126"/>
      <c r="K7" s="171" t="s">
        <v>10</v>
      </c>
      <c r="L7" s="172"/>
      <c r="M7" s="172"/>
      <c r="N7" s="172"/>
      <c r="O7" s="173" t="s">
        <v>56</v>
      </c>
      <c r="P7" s="173"/>
      <c r="Q7" s="126"/>
      <c r="R7" s="171" t="s">
        <v>13</v>
      </c>
      <c r="S7" s="172"/>
      <c r="T7" s="172"/>
      <c r="U7" s="173" t="s">
        <v>56</v>
      </c>
      <c r="V7" s="173"/>
      <c r="W7" s="126"/>
      <c r="X7" s="180" t="s">
        <v>24</v>
      </c>
      <c r="Y7" s="181"/>
      <c r="Z7" s="182"/>
      <c r="AA7" s="70"/>
      <c r="AB7" s="170"/>
      <c r="AC7" s="170"/>
      <c r="AD7" s="71"/>
      <c r="AE7" s="71"/>
      <c r="AF7" s="71"/>
      <c r="AG7" s="71"/>
      <c r="AH7" s="71"/>
      <c r="AI7" s="71" t="s">
        <v>43</v>
      </c>
      <c r="AJ7" s="71"/>
      <c r="AK7" s="71"/>
      <c r="AL7" s="71"/>
      <c r="AM7" s="71"/>
      <c r="AN7" s="71"/>
      <c r="AO7" s="71"/>
      <c r="AP7" s="71"/>
      <c r="AQ7" s="71"/>
    </row>
    <row r="8" spans="1:43" s="23" customFormat="1" ht="21.75" customHeight="1" x14ac:dyDescent="0.2">
      <c r="A8" s="90"/>
      <c r="B8" s="90"/>
      <c r="C8" s="35" t="s">
        <v>56</v>
      </c>
      <c r="D8" s="123"/>
      <c r="E8" s="124"/>
      <c r="F8" s="124"/>
      <c r="G8" s="124"/>
      <c r="H8" s="124"/>
      <c r="I8" s="124"/>
      <c r="J8" s="174" t="s">
        <v>17</v>
      </c>
      <c r="K8" s="123"/>
      <c r="L8" s="124"/>
      <c r="M8" s="124"/>
      <c r="N8" s="124"/>
      <c r="O8" s="124"/>
      <c r="P8" s="124"/>
      <c r="Q8" s="176" t="s">
        <v>17</v>
      </c>
      <c r="R8" s="123"/>
      <c r="S8" s="124"/>
      <c r="T8" s="124"/>
      <c r="U8" s="124"/>
      <c r="V8" s="124"/>
      <c r="W8" s="174" t="s">
        <v>17</v>
      </c>
      <c r="X8" s="183" t="s">
        <v>60</v>
      </c>
      <c r="Y8" s="178" t="s">
        <v>55</v>
      </c>
      <c r="Z8" s="178" t="s">
        <v>25</v>
      </c>
      <c r="AA8" s="70"/>
      <c r="AB8" s="72"/>
      <c r="AC8" s="72"/>
      <c r="AD8" s="71"/>
      <c r="AE8" s="71"/>
      <c r="AF8" s="71"/>
      <c r="AG8" s="71"/>
      <c r="AH8" s="71"/>
      <c r="AI8" s="73">
        <f>SUM(D8:I8)</f>
        <v>0</v>
      </c>
      <c r="AJ8" s="71"/>
      <c r="AK8" s="71"/>
      <c r="AL8" s="71"/>
      <c r="AM8" s="71"/>
      <c r="AN8" s="71"/>
      <c r="AO8" s="71"/>
      <c r="AP8" s="71"/>
      <c r="AQ8" s="71"/>
    </row>
    <row r="9" spans="1:43" s="22" customFormat="1" ht="31.5" customHeight="1" x14ac:dyDescent="0.25">
      <c r="A9" s="46" t="s">
        <v>0</v>
      </c>
      <c r="B9" s="46" t="s">
        <v>2</v>
      </c>
      <c r="C9" s="49" t="s">
        <v>52</v>
      </c>
      <c r="D9" s="106" t="s">
        <v>7</v>
      </c>
      <c r="E9" s="107" t="s">
        <v>23</v>
      </c>
      <c r="F9" s="107" t="s">
        <v>18</v>
      </c>
      <c r="G9" s="107" t="s">
        <v>8</v>
      </c>
      <c r="H9" s="125"/>
      <c r="I9" s="125"/>
      <c r="J9" s="175"/>
      <c r="K9" s="108" t="s">
        <v>1</v>
      </c>
      <c r="L9" s="108" t="s">
        <v>11</v>
      </c>
      <c r="M9" s="108" t="s">
        <v>12</v>
      </c>
      <c r="N9" s="109" t="s">
        <v>57</v>
      </c>
      <c r="O9" s="127"/>
      <c r="P9" s="127"/>
      <c r="Q9" s="177"/>
      <c r="R9" s="110" t="s">
        <v>14</v>
      </c>
      <c r="S9" s="108" t="s">
        <v>15</v>
      </c>
      <c r="T9" s="108" t="s">
        <v>16</v>
      </c>
      <c r="U9" s="127"/>
      <c r="V9" s="129"/>
      <c r="W9" s="175"/>
      <c r="X9" s="184"/>
      <c r="Y9" s="179"/>
      <c r="Z9" s="179"/>
      <c r="AA9" s="74"/>
      <c r="AB9" s="75"/>
      <c r="AC9" s="76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</row>
    <row r="10" spans="1:43" x14ac:dyDescent="0.2">
      <c r="A10" s="46">
        <v>1</v>
      </c>
      <c r="B10" s="92" t="str">
        <f>IF(VLOOKUP(A10,Dados!$A$23:$B$54,2,FALSE)=0,"",VLOOKUP(A10,Dados!$A$23:$B$54,2,FALSE))</f>
        <v/>
      </c>
      <c r="C10" s="135" t="str">
        <f>IF('2.º Per.'!Z10&lt;&gt;"",'2.º Per.'!Z10,"")</f>
        <v/>
      </c>
      <c r="D10" s="120"/>
      <c r="E10" s="121"/>
      <c r="F10" s="121"/>
      <c r="G10" s="121"/>
      <c r="H10" s="136"/>
      <c r="I10" s="136"/>
      <c r="J10" s="34" t="str">
        <f>IF(B10&lt;&gt;"",D10*$D$8+E10*$E$8+F10*$F$8+G10*$G$8+H10*$H$8+I10*$I$8,"")</f>
        <v/>
      </c>
      <c r="K10" s="121"/>
      <c r="L10" s="121"/>
      <c r="M10" s="121"/>
      <c r="N10" s="121"/>
      <c r="O10" s="136"/>
      <c r="P10" s="136"/>
      <c r="Q10" s="93" t="str">
        <f>IF(B10&lt;&gt;"",K10*$K$8+L10*$L$8+M10*$M$8+N10*$N$8+O10*$O$8+P10*$P$8,"")</f>
        <v/>
      </c>
      <c r="R10" s="128"/>
      <c r="S10" s="121"/>
      <c r="T10" s="136"/>
      <c r="U10" s="136"/>
      <c r="V10" s="136"/>
      <c r="W10" s="93" t="str">
        <f t="shared" ref="W10:W39" si="0">IF(B10&lt;&gt;"",R10*$R$8+S10*$S$8+T10*$T$8+U10*$U$8+V10*$V$8,"")</f>
        <v/>
      </c>
      <c r="X10" s="137"/>
      <c r="Y10" s="94" t="str">
        <f t="shared" ref="Y10:Y39" si="1">IF(ISERROR(IF(AND($J$7&lt;&gt;"",$Q$7&lt;&gt;"",$W$7&lt;&gt;"",SUM($D$8:$I$8)=100%,SUM($K$8:$P$8)=100%,SUM($R$8:$V$8)=100%),J10*$J$7+Q10*$Q$7+W10*$W$7,"")),"",IF(AND($J$7&lt;&gt;"",$Q$7&lt;&gt;"",$W$7&lt;&gt;"",SUM($D$8:$I$8)=100%,SUM($K$8:$P$8)=100%,SUM($R$8:$V$8)=100%),J10*$J$7+Q10*$Q$7+W10*$W$7,""))</f>
        <v/>
      </c>
      <c r="Z10" s="95" t="str">
        <f>IF(Y10&lt;&gt;"",IF('3.º Per.'!Y10&gt;=Dados!$E$24,IF('3.º Per.'!Y10&lt;=Dados!$F$24,Dados!$D$24,IF('3.º Per.'!Y10&lt;=Dados!$F$25,Dados!$D$25,IF('3.º Per.'!Y10&lt;=Dados!$F$26,Dados!$D$26,IF('3.º Per.'!Y10&lt;=Dados!$F$27,Dados!$D$27,Dados!$D$28))))),"")</f>
        <v/>
      </c>
      <c r="AA10" s="78" t="str">
        <f t="shared" ref="AA10:AA39" si="2">IF(Z10&lt;&gt;"",IF(Z10&lt;3,"n","p"),"")</f>
        <v/>
      </c>
      <c r="AB10" s="72"/>
      <c r="AC10" s="79" t="str">
        <f t="shared" ref="AC10:AC39" si="3">IF(AA10&lt;&gt;"",ROUND(Z10,0),"")</f>
        <v/>
      </c>
      <c r="AE10" s="66" t="s">
        <v>50</v>
      </c>
    </row>
    <row r="11" spans="1:43" x14ac:dyDescent="0.2">
      <c r="A11" s="46">
        <v>2</v>
      </c>
      <c r="B11" s="92" t="str">
        <f>IF(VLOOKUP(A11,Dados!$A$23:$B$54,2,FALSE)=0,"",VLOOKUP(A11,Dados!$A$23:$B$54,2,FALSE))</f>
        <v/>
      </c>
      <c r="C11" s="135" t="str">
        <f>IF('2.º Per.'!Z11&lt;&gt;"",'2.º Per.'!Z11,"")</f>
        <v/>
      </c>
      <c r="D11" s="120"/>
      <c r="E11" s="121"/>
      <c r="F11" s="121"/>
      <c r="G11" s="121"/>
      <c r="H11" s="136"/>
      <c r="I11" s="136"/>
      <c r="J11" s="34" t="str">
        <f t="shared" ref="J11:J41" si="4">IF(B11&lt;&gt;"",D11*$D$8+E11*$E$8+F11*$F$8+G11*$G$8+H11*$H$8+I11*$I$8,"")</f>
        <v/>
      </c>
      <c r="K11" s="121"/>
      <c r="L11" s="121"/>
      <c r="M11" s="121"/>
      <c r="N11" s="121"/>
      <c r="O11" s="136"/>
      <c r="P11" s="136"/>
      <c r="Q11" s="93" t="str">
        <f t="shared" ref="Q11:Q41" si="5">IF(B11&lt;&gt;"",K11*$K$8+L11*$L$8+M11*$M$8+N11*$N$8+O11*$O$8+P11*$P$8,"")</f>
        <v/>
      </c>
      <c r="R11" s="128"/>
      <c r="S11" s="121"/>
      <c r="T11" s="136"/>
      <c r="U11" s="136"/>
      <c r="V11" s="136"/>
      <c r="W11" s="93" t="str">
        <f t="shared" si="0"/>
        <v/>
      </c>
      <c r="X11" s="137"/>
      <c r="Y11" s="94" t="str">
        <f t="shared" si="1"/>
        <v/>
      </c>
      <c r="Z11" s="95" t="str">
        <f>IF(Y11&lt;&gt;"",IF('3.º Per.'!Y11&gt;=Dados!$E$24,IF('3.º Per.'!Y11&lt;=Dados!$F$24,Dados!$D$24,IF('3.º Per.'!Y11&lt;=Dados!$F$25,Dados!$D$25,IF('3.º Per.'!Y11&lt;=Dados!$F$26,Dados!$D$26,IF('3.º Per.'!Y11&lt;=Dados!$F$27,Dados!$D$27,Dados!$D$28))))),"")</f>
        <v/>
      </c>
      <c r="AA11" s="78" t="str">
        <f t="shared" si="2"/>
        <v/>
      </c>
      <c r="AB11" s="80"/>
      <c r="AC11" s="79" t="str">
        <f t="shared" si="3"/>
        <v/>
      </c>
      <c r="AD11" s="81"/>
      <c r="AI11" s="66" t="s">
        <v>43</v>
      </c>
    </row>
    <row r="12" spans="1:43" x14ac:dyDescent="0.2">
      <c r="A12" s="46">
        <v>3</v>
      </c>
      <c r="B12" s="92" t="str">
        <f>IF(VLOOKUP(A12,Dados!$A$23:$B$54,2,FALSE)=0,"",VLOOKUP(A12,Dados!$A$23:$B$54,2,FALSE))</f>
        <v/>
      </c>
      <c r="C12" s="135" t="str">
        <f>IF('2.º Per.'!Z12&lt;&gt;"",'2.º Per.'!Z12,"")</f>
        <v/>
      </c>
      <c r="D12" s="120"/>
      <c r="E12" s="121"/>
      <c r="F12" s="121"/>
      <c r="G12" s="121"/>
      <c r="H12" s="136"/>
      <c r="I12" s="136"/>
      <c r="J12" s="34" t="str">
        <f t="shared" si="4"/>
        <v/>
      </c>
      <c r="K12" s="121"/>
      <c r="L12" s="121"/>
      <c r="M12" s="121"/>
      <c r="N12" s="121"/>
      <c r="O12" s="136"/>
      <c r="P12" s="136"/>
      <c r="Q12" s="93" t="str">
        <f t="shared" si="5"/>
        <v/>
      </c>
      <c r="R12" s="128"/>
      <c r="S12" s="121"/>
      <c r="T12" s="136"/>
      <c r="U12" s="136"/>
      <c r="V12" s="136"/>
      <c r="W12" s="93" t="str">
        <f t="shared" si="0"/>
        <v/>
      </c>
      <c r="X12" s="137"/>
      <c r="Y12" s="94" t="str">
        <f t="shared" si="1"/>
        <v/>
      </c>
      <c r="Z12" s="95" t="str">
        <f>IF(Y12&lt;&gt;"",IF('3.º Per.'!Y12&gt;=Dados!$E$24,IF('3.º Per.'!Y12&lt;=Dados!$F$24,Dados!$D$24,IF('3.º Per.'!Y12&lt;=Dados!$F$25,Dados!$D$25,IF('3.º Per.'!Y12&lt;=Dados!$F$26,Dados!$D$26,IF('3.º Per.'!Y12&lt;=Dados!$F$27,Dados!$D$27,Dados!$D$28))))),"")</f>
        <v/>
      </c>
      <c r="AA12" s="78" t="str">
        <f t="shared" si="2"/>
        <v/>
      </c>
      <c r="AB12" s="80"/>
      <c r="AC12" s="79" t="str">
        <f t="shared" si="3"/>
        <v/>
      </c>
      <c r="AD12" s="81"/>
      <c r="AI12" s="67">
        <f>SUM(K8:P8)</f>
        <v>0</v>
      </c>
    </row>
    <row r="13" spans="1:43" x14ac:dyDescent="0.2">
      <c r="A13" s="46">
        <v>4</v>
      </c>
      <c r="B13" s="92" t="str">
        <f>IF(VLOOKUP(A13,Dados!$A$23:$B$54,2,FALSE)=0,"",VLOOKUP(A13,Dados!$A$23:$B$54,2,FALSE))</f>
        <v/>
      </c>
      <c r="C13" s="135" t="str">
        <f>IF('2.º Per.'!Z13&lt;&gt;"",'2.º Per.'!Z13,"")</f>
        <v/>
      </c>
      <c r="D13" s="120"/>
      <c r="E13" s="121"/>
      <c r="F13" s="121"/>
      <c r="G13" s="121"/>
      <c r="H13" s="136"/>
      <c r="I13" s="136"/>
      <c r="J13" s="34" t="str">
        <f t="shared" si="4"/>
        <v/>
      </c>
      <c r="K13" s="121"/>
      <c r="L13" s="121"/>
      <c r="M13" s="121"/>
      <c r="N13" s="121"/>
      <c r="O13" s="136"/>
      <c r="P13" s="136"/>
      <c r="Q13" s="93" t="str">
        <f t="shared" si="5"/>
        <v/>
      </c>
      <c r="R13" s="128"/>
      <c r="S13" s="121"/>
      <c r="T13" s="136"/>
      <c r="U13" s="136"/>
      <c r="V13" s="136"/>
      <c r="W13" s="93" t="str">
        <f t="shared" si="0"/>
        <v/>
      </c>
      <c r="X13" s="137"/>
      <c r="Y13" s="94" t="str">
        <f t="shared" si="1"/>
        <v/>
      </c>
      <c r="Z13" s="95" t="str">
        <f>IF(Y13&lt;&gt;"",IF('3.º Per.'!Y13&gt;=Dados!$E$24,IF('3.º Per.'!Y13&lt;=Dados!$F$24,Dados!$D$24,IF('3.º Per.'!Y13&lt;=Dados!$F$25,Dados!$D$25,IF('3.º Per.'!Y13&lt;=Dados!$F$26,Dados!$D$26,IF('3.º Per.'!Y13&lt;=Dados!$F$27,Dados!$D$27,Dados!$D$28))))),"")</f>
        <v/>
      </c>
      <c r="AA13" s="78" t="str">
        <f t="shared" si="2"/>
        <v/>
      </c>
      <c r="AB13" s="80"/>
      <c r="AC13" s="79" t="str">
        <f t="shared" si="3"/>
        <v/>
      </c>
      <c r="AD13" s="81"/>
    </row>
    <row r="14" spans="1:43" x14ac:dyDescent="0.2">
      <c r="A14" s="46">
        <v>5</v>
      </c>
      <c r="B14" s="92" t="str">
        <f>IF(VLOOKUP(A14,Dados!$A$23:$B$54,2,FALSE)=0,"",VLOOKUP(A14,Dados!$A$23:$B$54,2,FALSE))</f>
        <v/>
      </c>
      <c r="C14" s="135" t="str">
        <f>IF('2.º Per.'!Z14&lt;&gt;"",'2.º Per.'!Z14,"")</f>
        <v/>
      </c>
      <c r="D14" s="120"/>
      <c r="E14" s="121"/>
      <c r="F14" s="121"/>
      <c r="G14" s="121"/>
      <c r="H14" s="136"/>
      <c r="I14" s="136"/>
      <c r="J14" s="34" t="str">
        <f t="shared" si="4"/>
        <v/>
      </c>
      <c r="K14" s="121"/>
      <c r="L14" s="121"/>
      <c r="M14" s="121"/>
      <c r="N14" s="121"/>
      <c r="O14" s="136"/>
      <c r="P14" s="136"/>
      <c r="Q14" s="93" t="str">
        <f t="shared" si="5"/>
        <v/>
      </c>
      <c r="R14" s="128"/>
      <c r="S14" s="121"/>
      <c r="T14" s="136"/>
      <c r="U14" s="136"/>
      <c r="V14" s="136"/>
      <c r="W14" s="93" t="str">
        <f t="shared" si="0"/>
        <v/>
      </c>
      <c r="X14" s="137"/>
      <c r="Y14" s="94" t="str">
        <f t="shared" si="1"/>
        <v/>
      </c>
      <c r="Z14" s="95" t="str">
        <f>IF(Y14&lt;&gt;"",IF('3.º Per.'!Y14&gt;=Dados!$E$24,IF('3.º Per.'!Y14&lt;=Dados!$F$24,Dados!$D$24,IF('3.º Per.'!Y14&lt;=Dados!$F$25,Dados!$D$25,IF('3.º Per.'!Y14&lt;=Dados!$F$26,Dados!$D$26,IF('3.º Per.'!Y14&lt;=Dados!$F$27,Dados!$D$27,Dados!$D$28))))),"")</f>
        <v/>
      </c>
      <c r="AA14" s="78" t="str">
        <f t="shared" si="2"/>
        <v/>
      </c>
      <c r="AB14" s="80"/>
      <c r="AC14" s="79" t="str">
        <f t="shared" si="3"/>
        <v/>
      </c>
      <c r="AD14" s="81"/>
    </row>
    <row r="15" spans="1:43" x14ac:dyDescent="0.2">
      <c r="A15" s="46">
        <v>6</v>
      </c>
      <c r="B15" s="92" t="str">
        <f>IF(VLOOKUP(A15,Dados!$A$23:$B$54,2,FALSE)=0,"",VLOOKUP(A15,Dados!$A$23:$B$54,2,FALSE))</f>
        <v/>
      </c>
      <c r="C15" s="135" t="str">
        <f>IF('2.º Per.'!Z15&lt;&gt;"",'2.º Per.'!Z15,"")</f>
        <v/>
      </c>
      <c r="D15" s="120"/>
      <c r="E15" s="121"/>
      <c r="F15" s="121"/>
      <c r="G15" s="121"/>
      <c r="H15" s="136"/>
      <c r="I15" s="136"/>
      <c r="J15" s="34" t="str">
        <f t="shared" si="4"/>
        <v/>
      </c>
      <c r="K15" s="121"/>
      <c r="L15" s="121"/>
      <c r="M15" s="121"/>
      <c r="N15" s="121"/>
      <c r="O15" s="136"/>
      <c r="P15" s="136"/>
      <c r="Q15" s="93" t="str">
        <f t="shared" si="5"/>
        <v/>
      </c>
      <c r="R15" s="128"/>
      <c r="S15" s="121"/>
      <c r="T15" s="136"/>
      <c r="U15" s="136"/>
      <c r="V15" s="136"/>
      <c r="W15" s="93" t="str">
        <f t="shared" si="0"/>
        <v/>
      </c>
      <c r="X15" s="137"/>
      <c r="Y15" s="94" t="str">
        <f t="shared" si="1"/>
        <v/>
      </c>
      <c r="Z15" s="95" t="str">
        <f>IF(Y15&lt;&gt;"",IF('3.º Per.'!Y15&gt;=Dados!$E$24,IF('3.º Per.'!Y15&lt;=Dados!$F$24,Dados!$D$24,IF('3.º Per.'!Y15&lt;=Dados!$F$25,Dados!$D$25,IF('3.º Per.'!Y15&lt;=Dados!$F$26,Dados!$D$26,IF('3.º Per.'!Y15&lt;=Dados!$F$27,Dados!$D$27,Dados!$D$28))))),"")</f>
        <v/>
      </c>
      <c r="AA15" s="78" t="str">
        <f t="shared" si="2"/>
        <v/>
      </c>
      <c r="AB15" s="80"/>
      <c r="AC15" s="79" t="str">
        <f t="shared" si="3"/>
        <v/>
      </c>
      <c r="AD15" s="81"/>
      <c r="AI15" s="66" t="s">
        <v>43</v>
      </c>
    </row>
    <row r="16" spans="1:43" x14ac:dyDescent="0.2">
      <c r="A16" s="46">
        <v>7</v>
      </c>
      <c r="B16" s="92" t="str">
        <f>IF(VLOOKUP(A16,Dados!$A$23:$B$54,2,FALSE)=0,"",VLOOKUP(A16,Dados!$A$23:$B$54,2,FALSE))</f>
        <v/>
      </c>
      <c r="C16" s="135" t="str">
        <f>IF('2.º Per.'!Z16&lt;&gt;"",'2.º Per.'!Z16,"")</f>
        <v/>
      </c>
      <c r="D16" s="120"/>
      <c r="E16" s="121"/>
      <c r="F16" s="121"/>
      <c r="G16" s="121"/>
      <c r="H16" s="136"/>
      <c r="I16" s="136"/>
      <c r="J16" s="34" t="str">
        <f t="shared" si="4"/>
        <v/>
      </c>
      <c r="K16" s="121"/>
      <c r="L16" s="121"/>
      <c r="M16" s="121"/>
      <c r="N16" s="121"/>
      <c r="O16" s="136"/>
      <c r="P16" s="136"/>
      <c r="Q16" s="93" t="str">
        <f t="shared" si="5"/>
        <v/>
      </c>
      <c r="R16" s="128"/>
      <c r="S16" s="121"/>
      <c r="T16" s="136"/>
      <c r="U16" s="136"/>
      <c r="V16" s="136"/>
      <c r="W16" s="93" t="str">
        <f t="shared" si="0"/>
        <v/>
      </c>
      <c r="X16" s="137"/>
      <c r="Y16" s="94" t="str">
        <f t="shared" si="1"/>
        <v/>
      </c>
      <c r="Z16" s="95" t="str">
        <f>IF(Y16&lt;&gt;"",IF('3.º Per.'!Y16&gt;=Dados!$E$24,IF('3.º Per.'!Y16&lt;=Dados!$F$24,Dados!$D$24,IF('3.º Per.'!Y16&lt;=Dados!$F$25,Dados!$D$25,IF('3.º Per.'!Y16&lt;=Dados!$F$26,Dados!$D$26,IF('3.º Per.'!Y16&lt;=Dados!$F$27,Dados!$D$27,Dados!$D$28))))),"")</f>
        <v/>
      </c>
      <c r="AA16" s="78" t="str">
        <f t="shared" si="2"/>
        <v/>
      </c>
      <c r="AB16" s="80"/>
      <c r="AC16" s="79" t="str">
        <f t="shared" si="3"/>
        <v/>
      </c>
      <c r="AD16" s="81"/>
      <c r="AI16" s="67">
        <f>SUM(R8:V8)</f>
        <v>0</v>
      </c>
    </row>
    <row r="17" spans="1:30" x14ac:dyDescent="0.2">
      <c r="A17" s="46">
        <v>8</v>
      </c>
      <c r="B17" s="92" t="str">
        <f>IF(VLOOKUP(A17,Dados!$A$23:$B$54,2,FALSE)=0,"",VLOOKUP(A17,Dados!$A$23:$B$54,2,FALSE))</f>
        <v/>
      </c>
      <c r="C17" s="135" t="str">
        <f>IF('2.º Per.'!Z17&lt;&gt;"",'2.º Per.'!Z17,"")</f>
        <v/>
      </c>
      <c r="D17" s="120"/>
      <c r="E17" s="121"/>
      <c r="F17" s="121"/>
      <c r="G17" s="121"/>
      <c r="H17" s="136"/>
      <c r="I17" s="136"/>
      <c r="J17" s="34" t="str">
        <f t="shared" si="4"/>
        <v/>
      </c>
      <c r="K17" s="121"/>
      <c r="L17" s="121"/>
      <c r="M17" s="121"/>
      <c r="N17" s="121"/>
      <c r="O17" s="136"/>
      <c r="P17" s="136"/>
      <c r="Q17" s="93" t="str">
        <f t="shared" si="5"/>
        <v/>
      </c>
      <c r="R17" s="128"/>
      <c r="S17" s="121"/>
      <c r="T17" s="136"/>
      <c r="U17" s="136"/>
      <c r="V17" s="136"/>
      <c r="W17" s="93" t="str">
        <f t="shared" si="0"/>
        <v/>
      </c>
      <c r="X17" s="137"/>
      <c r="Y17" s="94" t="str">
        <f t="shared" si="1"/>
        <v/>
      </c>
      <c r="Z17" s="95" t="str">
        <f>IF(Y17&lt;&gt;"",IF('3.º Per.'!Y17&gt;=Dados!$E$24,IF('3.º Per.'!Y17&lt;=Dados!$F$24,Dados!$D$24,IF('3.º Per.'!Y17&lt;=Dados!$F$25,Dados!$D$25,IF('3.º Per.'!Y17&lt;=Dados!$F$26,Dados!$D$26,IF('3.º Per.'!Y17&lt;=Dados!$F$27,Dados!$D$27,Dados!$D$28))))),"")</f>
        <v/>
      </c>
      <c r="AA17" s="78" t="str">
        <f t="shared" si="2"/>
        <v/>
      </c>
      <c r="AB17" s="80"/>
      <c r="AC17" s="79" t="str">
        <f t="shared" si="3"/>
        <v/>
      </c>
      <c r="AD17" s="81"/>
    </row>
    <row r="18" spans="1:30" x14ac:dyDescent="0.2">
      <c r="A18" s="46">
        <v>9</v>
      </c>
      <c r="B18" s="92" t="str">
        <f>IF(VLOOKUP(A18,Dados!$A$23:$B$54,2,FALSE)=0,"",VLOOKUP(A18,Dados!$A$23:$B$54,2,FALSE))</f>
        <v/>
      </c>
      <c r="C18" s="135" t="str">
        <f>IF('2.º Per.'!Z18&lt;&gt;"",'2.º Per.'!Z18,"")</f>
        <v/>
      </c>
      <c r="D18" s="120"/>
      <c r="E18" s="121"/>
      <c r="F18" s="121"/>
      <c r="G18" s="121"/>
      <c r="H18" s="136"/>
      <c r="I18" s="136"/>
      <c r="J18" s="34" t="str">
        <f t="shared" si="4"/>
        <v/>
      </c>
      <c r="K18" s="121"/>
      <c r="L18" s="121"/>
      <c r="M18" s="121"/>
      <c r="N18" s="121"/>
      <c r="O18" s="136"/>
      <c r="P18" s="136"/>
      <c r="Q18" s="93" t="str">
        <f t="shared" si="5"/>
        <v/>
      </c>
      <c r="R18" s="128"/>
      <c r="S18" s="121"/>
      <c r="T18" s="136"/>
      <c r="U18" s="136"/>
      <c r="V18" s="136"/>
      <c r="W18" s="93" t="str">
        <f t="shared" si="0"/>
        <v/>
      </c>
      <c r="X18" s="137"/>
      <c r="Y18" s="94" t="str">
        <f t="shared" si="1"/>
        <v/>
      </c>
      <c r="Z18" s="95" t="str">
        <f>IF(Y18&lt;&gt;"",IF('3.º Per.'!Y18&gt;=Dados!$E$24,IF('3.º Per.'!Y18&lt;=Dados!$F$24,Dados!$D$24,IF('3.º Per.'!Y18&lt;=Dados!$F$25,Dados!$D$25,IF('3.º Per.'!Y18&lt;=Dados!$F$26,Dados!$D$26,IF('3.º Per.'!Y18&lt;=Dados!$F$27,Dados!$D$27,Dados!$D$28))))),"")</f>
        <v/>
      </c>
      <c r="AA18" s="78" t="str">
        <f t="shared" si="2"/>
        <v/>
      </c>
      <c r="AB18" s="80"/>
      <c r="AC18" s="79" t="str">
        <f t="shared" si="3"/>
        <v/>
      </c>
      <c r="AD18" s="81"/>
    </row>
    <row r="19" spans="1:30" x14ac:dyDescent="0.2">
      <c r="A19" s="46">
        <v>10</v>
      </c>
      <c r="B19" s="92" t="str">
        <f>IF(VLOOKUP(A19,Dados!$A$23:$B$54,2,FALSE)=0,"",VLOOKUP(A19,Dados!$A$23:$B$54,2,FALSE))</f>
        <v/>
      </c>
      <c r="C19" s="135" t="str">
        <f>IF('2.º Per.'!Z19&lt;&gt;"",'2.º Per.'!Z19,"")</f>
        <v/>
      </c>
      <c r="D19" s="120"/>
      <c r="E19" s="121"/>
      <c r="F19" s="121"/>
      <c r="G19" s="121"/>
      <c r="H19" s="136"/>
      <c r="I19" s="136"/>
      <c r="J19" s="34" t="str">
        <f t="shared" si="4"/>
        <v/>
      </c>
      <c r="K19" s="121"/>
      <c r="L19" s="121"/>
      <c r="M19" s="121"/>
      <c r="N19" s="121"/>
      <c r="O19" s="136"/>
      <c r="P19" s="136"/>
      <c r="Q19" s="93" t="str">
        <f t="shared" si="5"/>
        <v/>
      </c>
      <c r="R19" s="128"/>
      <c r="S19" s="121"/>
      <c r="T19" s="136"/>
      <c r="U19" s="136"/>
      <c r="V19" s="136"/>
      <c r="W19" s="93" t="str">
        <f t="shared" si="0"/>
        <v/>
      </c>
      <c r="X19" s="137"/>
      <c r="Y19" s="94" t="str">
        <f t="shared" si="1"/>
        <v/>
      </c>
      <c r="Z19" s="95" t="str">
        <f>IF(Y19&lt;&gt;"",IF('3.º Per.'!Y19&gt;=Dados!$E$24,IF('3.º Per.'!Y19&lt;=Dados!$F$24,Dados!$D$24,IF('3.º Per.'!Y19&lt;=Dados!$F$25,Dados!$D$25,IF('3.º Per.'!Y19&lt;=Dados!$F$26,Dados!$D$26,IF('3.º Per.'!Y19&lt;=Dados!$F$27,Dados!$D$27,Dados!$D$28))))),"")</f>
        <v/>
      </c>
      <c r="AA19" s="78" t="str">
        <f t="shared" si="2"/>
        <v/>
      </c>
      <c r="AB19" s="80"/>
      <c r="AC19" s="79" t="str">
        <f t="shared" si="3"/>
        <v/>
      </c>
      <c r="AD19" s="81"/>
    </row>
    <row r="20" spans="1:30" x14ac:dyDescent="0.2">
      <c r="A20" s="46">
        <v>11</v>
      </c>
      <c r="B20" s="92" t="str">
        <f>IF(VLOOKUP(A20,Dados!$A$23:$B$54,2,FALSE)=0,"",VLOOKUP(A20,Dados!$A$23:$B$54,2,FALSE))</f>
        <v/>
      </c>
      <c r="C20" s="135" t="str">
        <f>IF('2.º Per.'!Z20&lt;&gt;"",'2.º Per.'!Z20,"")</f>
        <v/>
      </c>
      <c r="D20" s="120"/>
      <c r="E20" s="121"/>
      <c r="F20" s="121"/>
      <c r="G20" s="121"/>
      <c r="H20" s="136"/>
      <c r="I20" s="136"/>
      <c r="J20" s="34" t="str">
        <f t="shared" si="4"/>
        <v/>
      </c>
      <c r="K20" s="121"/>
      <c r="L20" s="121"/>
      <c r="M20" s="121"/>
      <c r="N20" s="121"/>
      <c r="O20" s="136"/>
      <c r="P20" s="136"/>
      <c r="Q20" s="93" t="str">
        <f t="shared" si="5"/>
        <v/>
      </c>
      <c r="R20" s="128"/>
      <c r="S20" s="121"/>
      <c r="T20" s="136"/>
      <c r="U20" s="136"/>
      <c r="V20" s="136"/>
      <c r="W20" s="93" t="str">
        <f t="shared" si="0"/>
        <v/>
      </c>
      <c r="X20" s="137"/>
      <c r="Y20" s="94" t="str">
        <f t="shared" si="1"/>
        <v/>
      </c>
      <c r="Z20" s="95" t="str">
        <f>IF(Y20&lt;&gt;"",IF('3.º Per.'!Y20&gt;=Dados!$E$24,IF('3.º Per.'!Y20&lt;=Dados!$F$24,Dados!$D$24,IF('3.º Per.'!Y20&lt;=Dados!$F$25,Dados!$D$25,IF('3.º Per.'!Y20&lt;=Dados!$F$26,Dados!$D$26,IF('3.º Per.'!Y20&lt;=Dados!$F$27,Dados!$D$27,Dados!$D$28))))),"")</f>
        <v/>
      </c>
      <c r="AA20" s="78" t="str">
        <f t="shared" si="2"/>
        <v/>
      </c>
      <c r="AB20" s="80"/>
      <c r="AC20" s="79" t="str">
        <f t="shared" si="3"/>
        <v/>
      </c>
      <c r="AD20" s="81"/>
    </row>
    <row r="21" spans="1:30" x14ac:dyDescent="0.2">
      <c r="A21" s="46">
        <v>12</v>
      </c>
      <c r="B21" s="92" t="str">
        <f>IF(VLOOKUP(A21,Dados!$A$23:$B$54,2,FALSE)=0,"",VLOOKUP(A21,Dados!$A$23:$B$54,2,FALSE))</f>
        <v/>
      </c>
      <c r="C21" s="135" t="str">
        <f>IF('2.º Per.'!Z21&lt;&gt;"",'2.º Per.'!Z21,"")</f>
        <v/>
      </c>
      <c r="D21" s="120"/>
      <c r="E21" s="121"/>
      <c r="F21" s="121"/>
      <c r="G21" s="121"/>
      <c r="H21" s="136"/>
      <c r="I21" s="136"/>
      <c r="J21" s="34" t="str">
        <f t="shared" si="4"/>
        <v/>
      </c>
      <c r="K21" s="121"/>
      <c r="L21" s="121"/>
      <c r="M21" s="121"/>
      <c r="N21" s="121"/>
      <c r="O21" s="136"/>
      <c r="P21" s="136"/>
      <c r="Q21" s="93" t="str">
        <f t="shared" si="5"/>
        <v/>
      </c>
      <c r="R21" s="128"/>
      <c r="S21" s="121"/>
      <c r="T21" s="136"/>
      <c r="U21" s="136"/>
      <c r="V21" s="136"/>
      <c r="W21" s="93" t="str">
        <f t="shared" si="0"/>
        <v/>
      </c>
      <c r="X21" s="137"/>
      <c r="Y21" s="94" t="str">
        <f t="shared" si="1"/>
        <v/>
      </c>
      <c r="Z21" s="95" t="str">
        <f>IF(Y21&lt;&gt;"",IF('3.º Per.'!Y21&gt;=Dados!$E$24,IF('3.º Per.'!Y21&lt;=Dados!$F$24,Dados!$D$24,IF('3.º Per.'!Y21&lt;=Dados!$F$25,Dados!$D$25,IF('3.º Per.'!Y21&lt;=Dados!$F$26,Dados!$D$26,IF('3.º Per.'!Y21&lt;=Dados!$F$27,Dados!$D$27,Dados!$D$28))))),"")</f>
        <v/>
      </c>
      <c r="AA21" s="78" t="str">
        <f t="shared" si="2"/>
        <v/>
      </c>
      <c r="AB21" s="80"/>
      <c r="AC21" s="79" t="str">
        <f t="shared" si="3"/>
        <v/>
      </c>
      <c r="AD21" s="81"/>
    </row>
    <row r="22" spans="1:30" x14ac:dyDescent="0.2">
      <c r="A22" s="46">
        <v>13</v>
      </c>
      <c r="B22" s="92" t="str">
        <f>IF(VLOOKUP(A22,Dados!$A$23:$B$54,2,FALSE)=0,"",VLOOKUP(A22,Dados!$A$23:$B$54,2,FALSE))</f>
        <v/>
      </c>
      <c r="C22" s="135" t="str">
        <f>IF('2.º Per.'!Z22&lt;&gt;"",'2.º Per.'!Z22,"")</f>
        <v/>
      </c>
      <c r="D22" s="120"/>
      <c r="E22" s="121"/>
      <c r="F22" s="121"/>
      <c r="G22" s="121"/>
      <c r="H22" s="136"/>
      <c r="I22" s="136"/>
      <c r="J22" s="34" t="str">
        <f t="shared" si="4"/>
        <v/>
      </c>
      <c r="K22" s="121"/>
      <c r="L22" s="121"/>
      <c r="M22" s="121"/>
      <c r="N22" s="121"/>
      <c r="O22" s="136"/>
      <c r="P22" s="136"/>
      <c r="Q22" s="93" t="str">
        <f t="shared" si="5"/>
        <v/>
      </c>
      <c r="R22" s="128"/>
      <c r="S22" s="121"/>
      <c r="T22" s="136"/>
      <c r="U22" s="136"/>
      <c r="V22" s="136"/>
      <c r="W22" s="93" t="str">
        <f t="shared" si="0"/>
        <v/>
      </c>
      <c r="X22" s="137"/>
      <c r="Y22" s="94" t="str">
        <f t="shared" si="1"/>
        <v/>
      </c>
      <c r="Z22" s="95" t="str">
        <f>IF(Y22&lt;&gt;"",IF('3.º Per.'!Y22&gt;=Dados!$E$24,IF('3.º Per.'!Y22&lt;=Dados!$F$24,Dados!$D$24,IF('3.º Per.'!Y22&lt;=Dados!$F$25,Dados!$D$25,IF('3.º Per.'!Y22&lt;=Dados!$F$26,Dados!$D$26,IF('3.º Per.'!Y22&lt;=Dados!$F$27,Dados!$D$27,Dados!$D$28))))),"")</f>
        <v/>
      </c>
      <c r="AA22" s="78" t="str">
        <f t="shared" si="2"/>
        <v/>
      </c>
      <c r="AB22" s="80"/>
      <c r="AC22" s="79" t="str">
        <f t="shared" si="3"/>
        <v/>
      </c>
      <c r="AD22" s="81"/>
    </row>
    <row r="23" spans="1:30" x14ac:dyDescent="0.2">
      <c r="A23" s="46">
        <v>14</v>
      </c>
      <c r="B23" s="92" t="str">
        <f>IF(VLOOKUP(A23,Dados!$A$23:$B$54,2,FALSE)=0,"",VLOOKUP(A23,Dados!$A$23:$B$54,2,FALSE))</f>
        <v/>
      </c>
      <c r="C23" s="135" t="str">
        <f>IF('2.º Per.'!Z23&lt;&gt;"",'2.º Per.'!Z23,"")</f>
        <v/>
      </c>
      <c r="D23" s="120"/>
      <c r="E23" s="121"/>
      <c r="F23" s="121"/>
      <c r="G23" s="121"/>
      <c r="H23" s="136"/>
      <c r="I23" s="136"/>
      <c r="J23" s="34" t="str">
        <f t="shared" si="4"/>
        <v/>
      </c>
      <c r="K23" s="121"/>
      <c r="L23" s="121"/>
      <c r="M23" s="121"/>
      <c r="N23" s="121"/>
      <c r="O23" s="136"/>
      <c r="P23" s="136"/>
      <c r="Q23" s="93" t="str">
        <f t="shared" si="5"/>
        <v/>
      </c>
      <c r="R23" s="128"/>
      <c r="S23" s="121"/>
      <c r="T23" s="136"/>
      <c r="U23" s="136"/>
      <c r="V23" s="136"/>
      <c r="W23" s="93" t="str">
        <f t="shared" si="0"/>
        <v/>
      </c>
      <c r="X23" s="137"/>
      <c r="Y23" s="94" t="str">
        <f t="shared" si="1"/>
        <v/>
      </c>
      <c r="Z23" s="95" t="str">
        <f>IF(Y23&lt;&gt;"",IF('3.º Per.'!Y23&gt;=Dados!$E$24,IF('3.º Per.'!Y23&lt;=Dados!$F$24,Dados!$D$24,IF('3.º Per.'!Y23&lt;=Dados!$F$25,Dados!$D$25,IF('3.º Per.'!Y23&lt;=Dados!$F$26,Dados!$D$26,IF('3.º Per.'!Y23&lt;=Dados!$F$27,Dados!$D$27,Dados!$D$28))))),"")</f>
        <v/>
      </c>
      <c r="AA23" s="78" t="str">
        <f t="shared" si="2"/>
        <v/>
      </c>
      <c r="AB23" s="80"/>
      <c r="AC23" s="79" t="str">
        <f t="shared" si="3"/>
        <v/>
      </c>
      <c r="AD23" s="81"/>
    </row>
    <row r="24" spans="1:30" x14ac:dyDescent="0.2">
      <c r="A24" s="46">
        <v>15</v>
      </c>
      <c r="B24" s="92" t="str">
        <f>IF(VLOOKUP(A24,Dados!$A$23:$B$54,2,FALSE)=0,"",VLOOKUP(A24,Dados!$A$23:$B$54,2,FALSE))</f>
        <v/>
      </c>
      <c r="C24" s="135" t="str">
        <f>IF('2.º Per.'!Z24&lt;&gt;"",'2.º Per.'!Z24,"")</f>
        <v/>
      </c>
      <c r="D24" s="120"/>
      <c r="E24" s="121"/>
      <c r="F24" s="121"/>
      <c r="G24" s="121"/>
      <c r="H24" s="136"/>
      <c r="I24" s="136"/>
      <c r="J24" s="34" t="str">
        <f t="shared" si="4"/>
        <v/>
      </c>
      <c r="K24" s="121"/>
      <c r="L24" s="121"/>
      <c r="M24" s="121"/>
      <c r="N24" s="121"/>
      <c r="O24" s="136"/>
      <c r="P24" s="136"/>
      <c r="Q24" s="93" t="str">
        <f t="shared" si="5"/>
        <v/>
      </c>
      <c r="R24" s="128"/>
      <c r="S24" s="121"/>
      <c r="T24" s="136"/>
      <c r="U24" s="136"/>
      <c r="V24" s="136"/>
      <c r="W24" s="93" t="str">
        <f t="shared" si="0"/>
        <v/>
      </c>
      <c r="X24" s="137"/>
      <c r="Y24" s="94" t="str">
        <f t="shared" si="1"/>
        <v/>
      </c>
      <c r="Z24" s="95" t="str">
        <f>IF(Y24&lt;&gt;"",IF('3.º Per.'!Y24&gt;=Dados!$E$24,IF('3.º Per.'!Y24&lt;=Dados!$F$24,Dados!$D$24,IF('3.º Per.'!Y24&lt;=Dados!$F$25,Dados!$D$25,IF('3.º Per.'!Y24&lt;=Dados!$F$26,Dados!$D$26,IF('3.º Per.'!Y24&lt;=Dados!$F$27,Dados!$D$27,Dados!$D$28))))),"")</f>
        <v/>
      </c>
      <c r="AA24" s="78" t="str">
        <f t="shared" si="2"/>
        <v/>
      </c>
      <c r="AB24" s="80"/>
      <c r="AC24" s="79" t="str">
        <f t="shared" si="3"/>
        <v/>
      </c>
      <c r="AD24" s="81"/>
    </row>
    <row r="25" spans="1:30" x14ac:dyDescent="0.2">
      <c r="A25" s="46">
        <v>16</v>
      </c>
      <c r="B25" s="92" t="str">
        <f>IF(VLOOKUP(A25,Dados!$A$23:$B$54,2,FALSE)=0,"",VLOOKUP(A25,Dados!$A$23:$B$54,2,FALSE))</f>
        <v/>
      </c>
      <c r="C25" s="135" t="str">
        <f>IF('2.º Per.'!Z25&lt;&gt;"",'2.º Per.'!Z25,"")</f>
        <v/>
      </c>
      <c r="D25" s="120"/>
      <c r="E25" s="121"/>
      <c r="F25" s="121"/>
      <c r="G25" s="121"/>
      <c r="H25" s="136"/>
      <c r="I25" s="136"/>
      <c r="J25" s="34" t="str">
        <f t="shared" si="4"/>
        <v/>
      </c>
      <c r="K25" s="121"/>
      <c r="L25" s="121"/>
      <c r="M25" s="121"/>
      <c r="N25" s="121"/>
      <c r="O25" s="136"/>
      <c r="P25" s="136"/>
      <c r="Q25" s="93" t="str">
        <f t="shared" si="5"/>
        <v/>
      </c>
      <c r="R25" s="128"/>
      <c r="S25" s="121"/>
      <c r="T25" s="136"/>
      <c r="U25" s="136"/>
      <c r="V25" s="136"/>
      <c r="W25" s="93" t="str">
        <f t="shared" si="0"/>
        <v/>
      </c>
      <c r="X25" s="137"/>
      <c r="Y25" s="94" t="str">
        <f t="shared" si="1"/>
        <v/>
      </c>
      <c r="Z25" s="95" t="str">
        <f>IF(Y25&lt;&gt;"",IF('3.º Per.'!Y25&gt;=Dados!$E$24,IF('3.º Per.'!Y25&lt;=Dados!$F$24,Dados!$D$24,IF('3.º Per.'!Y25&lt;=Dados!$F$25,Dados!$D$25,IF('3.º Per.'!Y25&lt;=Dados!$F$26,Dados!$D$26,IF('3.º Per.'!Y25&lt;=Dados!$F$27,Dados!$D$27,Dados!$D$28))))),"")</f>
        <v/>
      </c>
      <c r="AA25" s="78" t="str">
        <f t="shared" si="2"/>
        <v/>
      </c>
      <c r="AB25" s="80"/>
      <c r="AC25" s="79" t="str">
        <f t="shared" si="3"/>
        <v/>
      </c>
      <c r="AD25" s="81"/>
    </row>
    <row r="26" spans="1:30" x14ac:dyDescent="0.2">
      <c r="A26" s="46">
        <v>17</v>
      </c>
      <c r="B26" s="92" t="str">
        <f>IF(VLOOKUP(A26,Dados!$A$23:$B$54,2,FALSE)=0,"",VLOOKUP(A26,Dados!$A$23:$B$54,2,FALSE))</f>
        <v/>
      </c>
      <c r="C26" s="135" t="str">
        <f>IF('2.º Per.'!Z26&lt;&gt;"",'2.º Per.'!Z26,"")</f>
        <v/>
      </c>
      <c r="D26" s="120"/>
      <c r="E26" s="121"/>
      <c r="F26" s="121"/>
      <c r="G26" s="121"/>
      <c r="H26" s="136"/>
      <c r="I26" s="136"/>
      <c r="J26" s="34" t="str">
        <f t="shared" si="4"/>
        <v/>
      </c>
      <c r="K26" s="121"/>
      <c r="L26" s="121"/>
      <c r="M26" s="121"/>
      <c r="N26" s="121"/>
      <c r="O26" s="136"/>
      <c r="P26" s="136"/>
      <c r="Q26" s="93" t="str">
        <f t="shared" si="5"/>
        <v/>
      </c>
      <c r="R26" s="128"/>
      <c r="S26" s="121"/>
      <c r="T26" s="136"/>
      <c r="U26" s="136"/>
      <c r="V26" s="136"/>
      <c r="W26" s="93" t="str">
        <f t="shared" si="0"/>
        <v/>
      </c>
      <c r="X26" s="137"/>
      <c r="Y26" s="94" t="str">
        <f t="shared" si="1"/>
        <v/>
      </c>
      <c r="Z26" s="95" t="str">
        <f>IF(Y26&lt;&gt;"",IF('3.º Per.'!Y26&gt;=Dados!$E$24,IF('3.º Per.'!Y26&lt;=Dados!$F$24,Dados!$D$24,IF('3.º Per.'!Y26&lt;=Dados!$F$25,Dados!$D$25,IF('3.º Per.'!Y26&lt;=Dados!$F$26,Dados!$D$26,IF('3.º Per.'!Y26&lt;=Dados!$F$27,Dados!$D$27,Dados!$D$28))))),"")</f>
        <v/>
      </c>
      <c r="AA26" s="78" t="str">
        <f t="shared" si="2"/>
        <v/>
      </c>
      <c r="AB26" s="80"/>
      <c r="AC26" s="79" t="str">
        <f t="shared" si="3"/>
        <v/>
      </c>
      <c r="AD26" s="81"/>
    </row>
    <row r="27" spans="1:30" x14ac:dyDescent="0.2">
      <c r="A27" s="46">
        <v>18</v>
      </c>
      <c r="B27" s="92" t="str">
        <f>IF(VLOOKUP(A27,Dados!$A$23:$B$54,2,FALSE)=0,"",VLOOKUP(A27,Dados!$A$23:$B$54,2,FALSE))</f>
        <v/>
      </c>
      <c r="C27" s="135" t="str">
        <f>IF('2.º Per.'!Z27&lt;&gt;"",'2.º Per.'!Z27,"")</f>
        <v/>
      </c>
      <c r="D27" s="120"/>
      <c r="E27" s="121"/>
      <c r="F27" s="121"/>
      <c r="G27" s="121"/>
      <c r="H27" s="136"/>
      <c r="I27" s="136"/>
      <c r="J27" s="34" t="str">
        <f t="shared" si="4"/>
        <v/>
      </c>
      <c r="K27" s="121"/>
      <c r="L27" s="121"/>
      <c r="M27" s="121"/>
      <c r="N27" s="121"/>
      <c r="O27" s="136"/>
      <c r="P27" s="136"/>
      <c r="Q27" s="93" t="str">
        <f t="shared" si="5"/>
        <v/>
      </c>
      <c r="R27" s="128"/>
      <c r="S27" s="121"/>
      <c r="T27" s="136"/>
      <c r="U27" s="136"/>
      <c r="V27" s="136"/>
      <c r="W27" s="93" t="str">
        <f t="shared" si="0"/>
        <v/>
      </c>
      <c r="X27" s="137"/>
      <c r="Y27" s="94" t="str">
        <f t="shared" si="1"/>
        <v/>
      </c>
      <c r="Z27" s="95" t="str">
        <f>IF(Y27&lt;&gt;"",IF('3.º Per.'!Y27&gt;=Dados!$E$24,IF('3.º Per.'!Y27&lt;=Dados!$F$24,Dados!$D$24,IF('3.º Per.'!Y27&lt;=Dados!$F$25,Dados!$D$25,IF('3.º Per.'!Y27&lt;=Dados!$F$26,Dados!$D$26,IF('3.º Per.'!Y27&lt;=Dados!$F$27,Dados!$D$27,Dados!$D$28))))),"")</f>
        <v/>
      </c>
      <c r="AA27" s="78" t="str">
        <f t="shared" si="2"/>
        <v/>
      </c>
      <c r="AB27" s="80"/>
      <c r="AC27" s="79" t="str">
        <f t="shared" si="3"/>
        <v/>
      </c>
      <c r="AD27" s="81"/>
    </row>
    <row r="28" spans="1:30" x14ac:dyDescent="0.2">
      <c r="A28" s="46">
        <v>19</v>
      </c>
      <c r="B28" s="92" t="str">
        <f>IF(VLOOKUP(A28,Dados!$A$23:$B$54,2,FALSE)=0,"",VLOOKUP(A28,Dados!$A$23:$B$54,2,FALSE))</f>
        <v/>
      </c>
      <c r="C28" s="135" t="str">
        <f>IF('2.º Per.'!Z28&lt;&gt;"",'2.º Per.'!Z28,"")</f>
        <v/>
      </c>
      <c r="D28" s="120"/>
      <c r="E28" s="121"/>
      <c r="F28" s="121"/>
      <c r="G28" s="121"/>
      <c r="H28" s="136"/>
      <c r="I28" s="136"/>
      <c r="J28" s="34" t="str">
        <f t="shared" si="4"/>
        <v/>
      </c>
      <c r="K28" s="121"/>
      <c r="L28" s="121"/>
      <c r="M28" s="121"/>
      <c r="N28" s="121"/>
      <c r="O28" s="136"/>
      <c r="P28" s="136"/>
      <c r="Q28" s="93" t="str">
        <f t="shared" si="5"/>
        <v/>
      </c>
      <c r="R28" s="128"/>
      <c r="S28" s="121"/>
      <c r="T28" s="136"/>
      <c r="U28" s="136"/>
      <c r="V28" s="136"/>
      <c r="W28" s="93" t="str">
        <f t="shared" si="0"/>
        <v/>
      </c>
      <c r="X28" s="137"/>
      <c r="Y28" s="94" t="str">
        <f t="shared" si="1"/>
        <v/>
      </c>
      <c r="Z28" s="95" t="str">
        <f>IF(Y28&lt;&gt;"",IF('3.º Per.'!Y28&gt;=Dados!$E$24,IF('3.º Per.'!Y28&lt;=Dados!$F$24,Dados!$D$24,IF('3.º Per.'!Y28&lt;=Dados!$F$25,Dados!$D$25,IF('3.º Per.'!Y28&lt;=Dados!$F$26,Dados!$D$26,IF('3.º Per.'!Y28&lt;=Dados!$F$27,Dados!$D$27,Dados!$D$28))))),"")</f>
        <v/>
      </c>
      <c r="AA28" s="78" t="str">
        <f t="shared" si="2"/>
        <v/>
      </c>
      <c r="AB28" s="80"/>
      <c r="AC28" s="79" t="str">
        <f t="shared" si="3"/>
        <v/>
      </c>
      <c r="AD28" s="81"/>
    </row>
    <row r="29" spans="1:30" x14ac:dyDescent="0.2">
      <c r="A29" s="46">
        <v>20</v>
      </c>
      <c r="B29" s="92" t="str">
        <f>IF(VLOOKUP(A29,Dados!$A$23:$B$54,2,FALSE)=0,"",VLOOKUP(A29,Dados!$A$23:$B$54,2,FALSE))</f>
        <v/>
      </c>
      <c r="C29" s="135" t="str">
        <f>IF('2.º Per.'!Z29&lt;&gt;"",'2.º Per.'!Z29,"")</f>
        <v/>
      </c>
      <c r="D29" s="120"/>
      <c r="E29" s="121"/>
      <c r="F29" s="121"/>
      <c r="G29" s="121"/>
      <c r="H29" s="136"/>
      <c r="I29" s="136"/>
      <c r="J29" s="34" t="str">
        <f t="shared" si="4"/>
        <v/>
      </c>
      <c r="K29" s="121"/>
      <c r="L29" s="121"/>
      <c r="M29" s="121"/>
      <c r="N29" s="121"/>
      <c r="O29" s="136"/>
      <c r="P29" s="136"/>
      <c r="Q29" s="93" t="str">
        <f t="shared" si="5"/>
        <v/>
      </c>
      <c r="R29" s="128"/>
      <c r="S29" s="121"/>
      <c r="T29" s="136"/>
      <c r="U29" s="136"/>
      <c r="V29" s="136"/>
      <c r="W29" s="93" t="str">
        <f t="shared" si="0"/>
        <v/>
      </c>
      <c r="X29" s="137"/>
      <c r="Y29" s="94" t="str">
        <f t="shared" si="1"/>
        <v/>
      </c>
      <c r="Z29" s="95" t="str">
        <f>IF(Y29&lt;&gt;"",IF('3.º Per.'!Y29&gt;=Dados!$E$24,IF('3.º Per.'!Y29&lt;=Dados!$F$24,Dados!$D$24,IF('3.º Per.'!Y29&lt;=Dados!$F$25,Dados!$D$25,IF('3.º Per.'!Y29&lt;=Dados!$F$26,Dados!$D$26,IF('3.º Per.'!Y29&lt;=Dados!$F$27,Dados!$D$27,Dados!$D$28))))),"")</f>
        <v/>
      </c>
      <c r="AA29" s="78" t="str">
        <f t="shared" si="2"/>
        <v/>
      </c>
      <c r="AB29" s="80"/>
      <c r="AC29" s="79" t="str">
        <f t="shared" si="3"/>
        <v/>
      </c>
      <c r="AD29" s="81"/>
    </row>
    <row r="30" spans="1:30" x14ac:dyDescent="0.2">
      <c r="A30" s="46">
        <v>21</v>
      </c>
      <c r="B30" s="92" t="str">
        <f>IF(VLOOKUP(A30,Dados!$A$23:$B$54,2,FALSE)=0,"",VLOOKUP(A30,Dados!$A$23:$B$54,2,FALSE))</f>
        <v/>
      </c>
      <c r="C30" s="135" t="str">
        <f>IF('2.º Per.'!Z30&lt;&gt;"",'2.º Per.'!Z30,"")</f>
        <v/>
      </c>
      <c r="D30" s="120"/>
      <c r="E30" s="121"/>
      <c r="F30" s="121"/>
      <c r="G30" s="121"/>
      <c r="H30" s="136"/>
      <c r="I30" s="136"/>
      <c r="J30" s="34" t="str">
        <f t="shared" si="4"/>
        <v/>
      </c>
      <c r="K30" s="121"/>
      <c r="L30" s="121"/>
      <c r="M30" s="121"/>
      <c r="N30" s="121"/>
      <c r="O30" s="136"/>
      <c r="P30" s="136"/>
      <c r="Q30" s="93" t="str">
        <f t="shared" si="5"/>
        <v/>
      </c>
      <c r="R30" s="128"/>
      <c r="S30" s="121"/>
      <c r="T30" s="136"/>
      <c r="U30" s="136"/>
      <c r="V30" s="136"/>
      <c r="W30" s="93" t="str">
        <f t="shared" si="0"/>
        <v/>
      </c>
      <c r="X30" s="137"/>
      <c r="Y30" s="94" t="str">
        <f t="shared" si="1"/>
        <v/>
      </c>
      <c r="Z30" s="95" t="str">
        <f>IF(Y30&lt;&gt;"",IF('3.º Per.'!Y30&gt;=Dados!$E$24,IF('3.º Per.'!Y30&lt;=Dados!$F$24,Dados!$D$24,IF('3.º Per.'!Y30&lt;=Dados!$F$25,Dados!$D$25,IF('3.º Per.'!Y30&lt;=Dados!$F$26,Dados!$D$26,IF('3.º Per.'!Y30&lt;=Dados!$F$27,Dados!$D$27,Dados!$D$28))))),"")</f>
        <v/>
      </c>
      <c r="AA30" s="78" t="str">
        <f t="shared" si="2"/>
        <v/>
      </c>
      <c r="AB30" s="80"/>
      <c r="AC30" s="79" t="str">
        <f t="shared" si="3"/>
        <v/>
      </c>
      <c r="AD30" s="81"/>
    </row>
    <row r="31" spans="1:30" x14ac:dyDescent="0.2">
      <c r="A31" s="46">
        <v>22</v>
      </c>
      <c r="B31" s="92" t="str">
        <f>IF(VLOOKUP(A31,Dados!$A$23:$B$54,2,FALSE)=0,"",VLOOKUP(A31,Dados!$A$23:$B$54,2,FALSE))</f>
        <v/>
      </c>
      <c r="C31" s="135" t="str">
        <f>IF('2.º Per.'!Z31&lt;&gt;"",'2.º Per.'!Z31,"")</f>
        <v/>
      </c>
      <c r="D31" s="120"/>
      <c r="E31" s="121"/>
      <c r="F31" s="121"/>
      <c r="G31" s="121"/>
      <c r="H31" s="136"/>
      <c r="I31" s="136"/>
      <c r="J31" s="34" t="str">
        <f t="shared" si="4"/>
        <v/>
      </c>
      <c r="K31" s="121"/>
      <c r="L31" s="121"/>
      <c r="M31" s="121"/>
      <c r="N31" s="121"/>
      <c r="O31" s="136"/>
      <c r="P31" s="136"/>
      <c r="Q31" s="93" t="str">
        <f t="shared" si="5"/>
        <v/>
      </c>
      <c r="R31" s="128"/>
      <c r="S31" s="121"/>
      <c r="T31" s="136"/>
      <c r="U31" s="136"/>
      <c r="V31" s="136"/>
      <c r="W31" s="93" t="str">
        <f t="shared" si="0"/>
        <v/>
      </c>
      <c r="X31" s="137"/>
      <c r="Y31" s="94" t="str">
        <f t="shared" si="1"/>
        <v/>
      </c>
      <c r="Z31" s="95" t="str">
        <f>IF(Y31&lt;&gt;"",IF('3.º Per.'!Y31&gt;=Dados!$E$24,IF('3.º Per.'!Y31&lt;=Dados!$F$24,Dados!$D$24,IF('3.º Per.'!Y31&lt;=Dados!$F$25,Dados!$D$25,IF('3.º Per.'!Y31&lt;=Dados!$F$26,Dados!$D$26,IF('3.º Per.'!Y31&lt;=Dados!$F$27,Dados!$D$27,Dados!$D$28))))),"")</f>
        <v/>
      </c>
      <c r="AA31" s="78" t="str">
        <f t="shared" si="2"/>
        <v/>
      </c>
      <c r="AB31" s="80"/>
      <c r="AC31" s="79" t="str">
        <f t="shared" si="3"/>
        <v/>
      </c>
      <c r="AD31" s="81"/>
    </row>
    <row r="32" spans="1:30" x14ac:dyDescent="0.2">
      <c r="A32" s="46">
        <v>23</v>
      </c>
      <c r="B32" s="92" t="str">
        <f>IF(VLOOKUP(A32,Dados!$A$23:$B$54,2,FALSE)=0,"",VLOOKUP(A32,Dados!$A$23:$B$54,2,FALSE))</f>
        <v/>
      </c>
      <c r="C32" s="135" t="str">
        <f>IF('2.º Per.'!Z32&lt;&gt;"",'2.º Per.'!Z32,"")</f>
        <v/>
      </c>
      <c r="D32" s="120"/>
      <c r="E32" s="121"/>
      <c r="F32" s="121"/>
      <c r="G32" s="121"/>
      <c r="H32" s="136"/>
      <c r="I32" s="136"/>
      <c r="J32" s="34" t="str">
        <f t="shared" si="4"/>
        <v/>
      </c>
      <c r="K32" s="121"/>
      <c r="L32" s="121"/>
      <c r="M32" s="121"/>
      <c r="N32" s="121"/>
      <c r="O32" s="136"/>
      <c r="P32" s="136"/>
      <c r="Q32" s="93" t="str">
        <f t="shared" si="5"/>
        <v/>
      </c>
      <c r="R32" s="128"/>
      <c r="S32" s="121"/>
      <c r="T32" s="136"/>
      <c r="U32" s="136"/>
      <c r="V32" s="136"/>
      <c r="W32" s="93" t="str">
        <f t="shared" si="0"/>
        <v/>
      </c>
      <c r="X32" s="137"/>
      <c r="Y32" s="94" t="str">
        <f t="shared" si="1"/>
        <v/>
      </c>
      <c r="Z32" s="95" t="str">
        <f>IF(Y32&lt;&gt;"",IF('3.º Per.'!Y32&gt;=Dados!$E$24,IF('3.º Per.'!Y32&lt;=Dados!$F$24,Dados!$D$24,IF('3.º Per.'!Y32&lt;=Dados!$F$25,Dados!$D$25,IF('3.º Per.'!Y32&lt;=Dados!$F$26,Dados!$D$26,IF('3.º Per.'!Y32&lt;=Dados!$F$27,Dados!$D$27,Dados!$D$28))))),"")</f>
        <v/>
      </c>
      <c r="AA32" s="78" t="str">
        <f t="shared" si="2"/>
        <v/>
      </c>
      <c r="AB32" s="80"/>
      <c r="AC32" s="79" t="str">
        <f t="shared" si="3"/>
        <v/>
      </c>
      <c r="AD32" s="81"/>
    </row>
    <row r="33" spans="1:30" x14ac:dyDescent="0.2">
      <c r="A33" s="46">
        <v>24</v>
      </c>
      <c r="B33" s="92" t="str">
        <f>IF(VLOOKUP(A33,Dados!$A$23:$B$54,2,FALSE)=0,"",VLOOKUP(A33,Dados!$A$23:$B$54,2,FALSE))</f>
        <v/>
      </c>
      <c r="C33" s="135" t="str">
        <f>IF('2.º Per.'!Z33&lt;&gt;"",'2.º Per.'!Z33,"")</f>
        <v/>
      </c>
      <c r="D33" s="120"/>
      <c r="E33" s="121"/>
      <c r="F33" s="121"/>
      <c r="G33" s="121"/>
      <c r="H33" s="136"/>
      <c r="I33" s="136"/>
      <c r="J33" s="34" t="str">
        <f t="shared" si="4"/>
        <v/>
      </c>
      <c r="K33" s="121"/>
      <c r="L33" s="121"/>
      <c r="M33" s="121"/>
      <c r="N33" s="121"/>
      <c r="O33" s="136"/>
      <c r="P33" s="136"/>
      <c r="Q33" s="93" t="str">
        <f t="shared" si="5"/>
        <v/>
      </c>
      <c r="R33" s="128"/>
      <c r="S33" s="121"/>
      <c r="T33" s="136"/>
      <c r="U33" s="136"/>
      <c r="V33" s="136"/>
      <c r="W33" s="93" t="str">
        <f t="shared" si="0"/>
        <v/>
      </c>
      <c r="X33" s="137"/>
      <c r="Y33" s="94" t="str">
        <f t="shared" si="1"/>
        <v/>
      </c>
      <c r="Z33" s="95" t="str">
        <f>IF(Y33&lt;&gt;"",IF('3.º Per.'!Y33&gt;=Dados!$E$24,IF('3.º Per.'!Y33&lt;=Dados!$F$24,Dados!$D$24,IF('3.º Per.'!Y33&lt;=Dados!$F$25,Dados!$D$25,IF('3.º Per.'!Y33&lt;=Dados!$F$26,Dados!$D$26,IF('3.º Per.'!Y33&lt;=Dados!$F$27,Dados!$D$27,Dados!$D$28))))),"")</f>
        <v/>
      </c>
      <c r="AA33" s="78" t="str">
        <f t="shared" si="2"/>
        <v/>
      </c>
      <c r="AB33" s="80"/>
      <c r="AC33" s="79" t="str">
        <f t="shared" si="3"/>
        <v/>
      </c>
      <c r="AD33" s="81"/>
    </row>
    <row r="34" spans="1:30" x14ac:dyDescent="0.2">
      <c r="A34" s="46">
        <v>25</v>
      </c>
      <c r="B34" s="92" t="str">
        <f>IF(VLOOKUP(A34,Dados!$A$23:$B$54,2,FALSE)=0,"",VLOOKUP(A34,Dados!$A$23:$B$54,2,FALSE))</f>
        <v/>
      </c>
      <c r="C34" s="135" t="str">
        <f>IF('2.º Per.'!Z34&lt;&gt;"",'2.º Per.'!Z34,"")</f>
        <v/>
      </c>
      <c r="D34" s="120"/>
      <c r="E34" s="121"/>
      <c r="F34" s="121"/>
      <c r="G34" s="121"/>
      <c r="H34" s="136"/>
      <c r="I34" s="136"/>
      <c r="J34" s="34" t="str">
        <f t="shared" si="4"/>
        <v/>
      </c>
      <c r="K34" s="121"/>
      <c r="L34" s="121"/>
      <c r="M34" s="121"/>
      <c r="N34" s="121"/>
      <c r="O34" s="136"/>
      <c r="P34" s="136"/>
      <c r="Q34" s="93" t="str">
        <f t="shared" si="5"/>
        <v/>
      </c>
      <c r="R34" s="128"/>
      <c r="S34" s="121"/>
      <c r="T34" s="136"/>
      <c r="U34" s="136"/>
      <c r="V34" s="136"/>
      <c r="W34" s="93" t="str">
        <f t="shared" si="0"/>
        <v/>
      </c>
      <c r="X34" s="137"/>
      <c r="Y34" s="94" t="str">
        <f t="shared" si="1"/>
        <v/>
      </c>
      <c r="Z34" s="95" t="str">
        <f>IF(Y34&lt;&gt;"",IF('3.º Per.'!Y34&gt;=Dados!$E$24,IF('3.º Per.'!Y34&lt;=Dados!$F$24,Dados!$D$24,IF('3.º Per.'!Y34&lt;=Dados!$F$25,Dados!$D$25,IF('3.º Per.'!Y34&lt;=Dados!$F$26,Dados!$D$26,IF('3.º Per.'!Y34&lt;=Dados!$F$27,Dados!$D$27,Dados!$D$28))))),"")</f>
        <v/>
      </c>
      <c r="AA34" s="78" t="str">
        <f t="shared" si="2"/>
        <v/>
      </c>
      <c r="AB34" s="80"/>
      <c r="AC34" s="79" t="str">
        <f t="shared" si="3"/>
        <v/>
      </c>
      <c r="AD34" s="81"/>
    </row>
    <row r="35" spans="1:30" x14ac:dyDescent="0.2">
      <c r="A35" s="46">
        <v>26</v>
      </c>
      <c r="B35" s="92" t="str">
        <f>IF(VLOOKUP(A35,Dados!$A$23:$B$54,2,FALSE)=0,"",VLOOKUP(A35,Dados!$A$23:$B$54,2,FALSE))</f>
        <v/>
      </c>
      <c r="C35" s="135" t="str">
        <f>IF('2.º Per.'!Z35&lt;&gt;"",'2.º Per.'!Z35,"")</f>
        <v/>
      </c>
      <c r="D35" s="120"/>
      <c r="E35" s="121"/>
      <c r="F35" s="121"/>
      <c r="G35" s="121"/>
      <c r="H35" s="136"/>
      <c r="I35" s="136"/>
      <c r="J35" s="34" t="str">
        <f t="shared" si="4"/>
        <v/>
      </c>
      <c r="K35" s="121"/>
      <c r="L35" s="121"/>
      <c r="M35" s="121"/>
      <c r="N35" s="121"/>
      <c r="O35" s="136"/>
      <c r="P35" s="136"/>
      <c r="Q35" s="93" t="str">
        <f t="shared" si="5"/>
        <v/>
      </c>
      <c r="R35" s="128"/>
      <c r="S35" s="121"/>
      <c r="T35" s="136"/>
      <c r="U35" s="136"/>
      <c r="V35" s="136"/>
      <c r="W35" s="93" t="str">
        <f t="shared" si="0"/>
        <v/>
      </c>
      <c r="X35" s="137"/>
      <c r="Y35" s="94" t="str">
        <f t="shared" si="1"/>
        <v/>
      </c>
      <c r="Z35" s="95" t="str">
        <f>IF(Y35&lt;&gt;"",IF('3.º Per.'!Y35&gt;=Dados!$E$24,IF('3.º Per.'!Y35&lt;=Dados!$F$24,Dados!$D$24,IF('3.º Per.'!Y35&lt;=Dados!$F$25,Dados!$D$25,IF('3.º Per.'!Y35&lt;=Dados!$F$26,Dados!$D$26,IF('3.º Per.'!Y35&lt;=Dados!$F$27,Dados!$D$27,Dados!$D$28))))),"")</f>
        <v/>
      </c>
      <c r="AA35" s="78" t="str">
        <f t="shared" si="2"/>
        <v/>
      </c>
      <c r="AB35" s="80"/>
      <c r="AC35" s="79" t="str">
        <f t="shared" si="3"/>
        <v/>
      </c>
      <c r="AD35" s="81"/>
    </row>
    <row r="36" spans="1:30" x14ac:dyDescent="0.2">
      <c r="A36" s="46">
        <v>27</v>
      </c>
      <c r="B36" s="92" t="str">
        <f>IF(VLOOKUP(A36,Dados!$A$23:$B$54,2,FALSE)=0,"",VLOOKUP(A36,Dados!$A$23:$B$54,2,FALSE))</f>
        <v/>
      </c>
      <c r="C36" s="135" t="str">
        <f>IF('2.º Per.'!Z36&lt;&gt;"",'2.º Per.'!Z36,"")</f>
        <v/>
      </c>
      <c r="D36" s="120"/>
      <c r="E36" s="121"/>
      <c r="F36" s="121"/>
      <c r="G36" s="121"/>
      <c r="H36" s="136"/>
      <c r="I36" s="136"/>
      <c r="J36" s="34" t="str">
        <f t="shared" si="4"/>
        <v/>
      </c>
      <c r="K36" s="121"/>
      <c r="L36" s="121"/>
      <c r="M36" s="121"/>
      <c r="N36" s="121"/>
      <c r="O36" s="136"/>
      <c r="P36" s="136"/>
      <c r="Q36" s="93" t="str">
        <f t="shared" si="5"/>
        <v/>
      </c>
      <c r="R36" s="128"/>
      <c r="S36" s="121"/>
      <c r="T36" s="136"/>
      <c r="U36" s="136"/>
      <c r="V36" s="136"/>
      <c r="W36" s="93" t="str">
        <f t="shared" si="0"/>
        <v/>
      </c>
      <c r="X36" s="137"/>
      <c r="Y36" s="94" t="str">
        <f t="shared" si="1"/>
        <v/>
      </c>
      <c r="Z36" s="95" t="str">
        <f>IF(Y36&lt;&gt;"",IF('3.º Per.'!Y36&gt;=Dados!$E$24,IF('3.º Per.'!Y36&lt;=Dados!$F$24,Dados!$D$24,IF('3.º Per.'!Y36&lt;=Dados!$F$25,Dados!$D$25,IF('3.º Per.'!Y36&lt;=Dados!$F$26,Dados!$D$26,IF('3.º Per.'!Y36&lt;=Dados!$F$27,Dados!$D$27,Dados!$D$28))))),"")</f>
        <v/>
      </c>
      <c r="AA36" s="78" t="str">
        <f t="shared" si="2"/>
        <v/>
      </c>
      <c r="AB36" s="80"/>
      <c r="AC36" s="79" t="str">
        <f t="shared" si="3"/>
        <v/>
      </c>
      <c r="AD36" s="81"/>
    </row>
    <row r="37" spans="1:30" x14ac:dyDescent="0.2">
      <c r="A37" s="46">
        <v>28</v>
      </c>
      <c r="B37" s="92" t="str">
        <f>IF(VLOOKUP(A37,Dados!$A$23:$B$54,2,FALSE)=0,"",VLOOKUP(A37,Dados!$A$23:$B$54,2,FALSE))</f>
        <v/>
      </c>
      <c r="C37" s="135" t="str">
        <f>IF('2.º Per.'!Z37&lt;&gt;"",'2.º Per.'!Z37,"")</f>
        <v/>
      </c>
      <c r="D37" s="120"/>
      <c r="E37" s="121"/>
      <c r="F37" s="121"/>
      <c r="G37" s="121"/>
      <c r="H37" s="136"/>
      <c r="I37" s="136"/>
      <c r="J37" s="34" t="str">
        <f t="shared" si="4"/>
        <v/>
      </c>
      <c r="K37" s="121"/>
      <c r="L37" s="121"/>
      <c r="M37" s="121"/>
      <c r="N37" s="121"/>
      <c r="O37" s="136"/>
      <c r="P37" s="136"/>
      <c r="Q37" s="93" t="str">
        <f t="shared" si="5"/>
        <v/>
      </c>
      <c r="R37" s="128"/>
      <c r="S37" s="121"/>
      <c r="T37" s="136"/>
      <c r="U37" s="136"/>
      <c r="V37" s="136"/>
      <c r="W37" s="93" t="str">
        <f t="shared" si="0"/>
        <v/>
      </c>
      <c r="X37" s="137"/>
      <c r="Y37" s="94" t="str">
        <f t="shared" si="1"/>
        <v/>
      </c>
      <c r="Z37" s="95" t="str">
        <f>IF(Y37&lt;&gt;"",IF('3.º Per.'!Y37&gt;=Dados!$E$24,IF('3.º Per.'!Y37&lt;=Dados!$F$24,Dados!$D$24,IF('3.º Per.'!Y37&lt;=Dados!$F$25,Dados!$D$25,IF('3.º Per.'!Y37&lt;=Dados!$F$26,Dados!$D$26,IF('3.º Per.'!Y37&lt;=Dados!$F$27,Dados!$D$27,Dados!$D$28))))),"")</f>
        <v/>
      </c>
      <c r="AA37" s="78" t="str">
        <f t="shared" si="2"/>
        <v/>
      </c>
      <c r="AB37" s="80"/>
      <c r="AC37" s="79" t="str">
        <f t="shared" si="3"/>
        <v/>
      </c>
      <c r="AD37" s="81"/>
    </row>
    <row r="38" spans="1:30" x14ac:dyDescent="0.2">
      <c r="A38" s="46">
        <v>29</v>
      </c>
      <c r="B38" s="92" t="str">
        <f>IF(VLOOKUP(A38,Dados!$A$23:$B$54,2,FALSE)=0,"",VLOOKUP(A38,Dados!$A$23:$B$54,2,FALSE))</f>
        <v/>
      </c>
      <c r="C38" s="135" t="str">
        <f>IF('2.º Per.'!Z38&lt;&gt;"",'2.º Per.'!Z38,"")</f>
        <v/>
      </c>
      <c r="D38" s="120"/>
      <c r="E38" s="121"/>
      <c r="F38" s="121"/>
      <c r="G38" s="121"/>
      <c r="H38" s="136"/>
      <c r="I38" s="136"/>
      <c r="J38" s="34" t="str">
        <f t="shared" si="4"/>
        <v/>
      </c>
      <c r="K38" s="121"/>
      <c r="L38" s="121"/>
      <c r="M38" s="121"/>
      <c r="N38" s="121"/>
      <c r="O38" s="136"/>
      <c r="P38" s="136"/>
      <c r="Q38" s="93" t="str">
        <f t="shared" si="5"/>
        <v/>
      </c>
      <c r="R38" s="128"/>
      <c r="S38" s="121"/>
      <c r="T38" s="136"/>
      <c r="U38" s="136"/>
      <c r="V38" s="136"/>
      <c r="W38" s="93" t="str">
        <f t="shared" si="0"/>
        <v/>
      </c>
      <c r="X38" s="137"/>
      <c r="Y38" s="94" t="str">
        <f t="shared" si="1"/>
        <v/>
      </c>
      <c r="Z38" s="95" t="str">
        <f>IF(Y38&lt;&gt;"",IF('3.º Per.'!Y38&gt;=Dados!$E$24,IF('3.º Per.'!Y38&lt;=Dados!$F$24,Dados!$D$24,IF('3.º Per.'!Y38&lt;=Dados!$F$25,Dados!$D$25,IF('3.º Per.'!Y38&lt;=Dados!$F$26,Dados!$D$26,IF('3.º Per.'!Y38&lt;=Dados!$F$27,Dados!$D$27,Dados!$D$28))))),"")</f>
        <v/>
      </c>
      <c r="AA38" s="78" t="str">
        <f t="shared" si="2"/>
        <v/>
      </c>
      <c r="AB38" s="80"/>
      <c r="AC38" s="79" t="str">
        <f t="shared" si="3"/>
        <v/>
      </c>
      <c r="AD38" s="81"/>
    </row>
    <row r="39" spans="1:30" x14ac:dyDescent="0.2">
      <c r="A39" s="46">
        <v>30</v>
      </c>
      <c r="B39" s="92" t="str">
        <f>IF(VLOOKUP(A39,Dados!$A$23:$B$54,2,FALSE)=0,"",VLOOKUP(A39,Dados!$A$23:$B$54,2,FALSE))</f>
        <v/>
      </c>
      <c r="C39" s="135" t="str">
        <f>IF('2.º Per.'!Z39&lt;&gt;"",'2.º Per.'!Z39,"")</f>
        <v/>
      </c>
      <c r="D39" s="120"/>
      <c r="E39" s="121"/>
      <c r="F39" s="121"/>
      <c r="G39" s="121"/>
      <c r="H39" s="136"/>
      <c r="I39" s="136"/>
      <c r="J39" s="34" t="str">
        <f t="shared" si="4"/>
        <v/>
      </c>
      <c r="K39" s="121"/>
      <c r="L39" s="121"/>
      <c r="M39" s="121"/>
      <c r="N39" s="121"/>
      <c r="O39" s="136"/>
      <c r="P39" s="136"/>
      <c r="Q39" s="93" t="str">
        <f t="shared" si="5"/>
        <v/>
      </c>
      <c r="R39" s="128"/>
      <c r="S39" s="121"/>
      <c r="T39" s="136"/>
      <c r="U39" s="136"/>
      <c r="V39" s="136"/>
      <c r="W39" s="93" t="str">
        <f t="shared" si="0"/>
        <v/>
      </c>
      <c r="X39" s="137"/>
      <c r="Y39" s="94" t="str">
        <f t="shared" si="1"/>
        <v/>
      </c>
      <c r="Z39" s="95" t="str">
        <f>IF(Y39&lt;&gt;"",IF('3.º Per.'!Y39&gt;=Dados!$E$24,IF('3.º Per.'!Y39&lt;=Dados!$F$24,Dados!$D$24,IF('3.º Per.'!Y39&lt;=Dados!$F$25,Dados!$D$25,IF('3.º Per.'!Y39&lt;=Dados!$F$26,Dados!$D$26,IF('3.º Per.'!Y39&lt;=Dados!$F$27,Dados!$D$27,Dados!$D$28))))),"")</f>
        <v/>
      </c>
      <c r="AA39" s="78" t="str">
        <f t="shared" si="2"/>
        <v/>
      </c>
      <c r="AB39" s="80"/>
      <c r="AC39" s="79" t="str">
        <f t="shared" si="3"/>
        <v/>
      </c>
      <c r="AD39" s="81"/>
    </row>
    <row r="40" spans="1:30" x14ac:dyDescent="0.2">
      <c r="A40" s="46">
        <v>31</v>
      </c>
      <c r="B40" s="92" t="str">
        <f>IF(VLOOKUP(A40,Dados!$A$23:$B$54,2,FALSE)=0,"",VLOOKUP(A40,Dados!$A$23:$B$54,2,FALSE))</f>
        <v/>
      </c>
      <c r="C40" s="135" t="str">
        <f>IF('2.º Per.'!Z40&lt;&gt;"",'2.º Per.'!Z40,"")</f>
        <v/>
      </c>
      <c r="D40" s="120"/>
      <c r="E40" s="121"/>
      <c r="F40" s="121"/>
      <c r="G40" s="121"/>
      <c r="H40" s="136"/>
      <c r="I40" s="136"/>
      <c r="J40" s="34" t="str">
        <f t="shared" si="4"/>
        <v/>
      </c>
      <c r="K40" s="121"/>
      <c r="L40" s="121"/>
      <c r="M40" s="121"/>
      <c r="N40" s="121"/>
      <c r="O40" s="136"/>
      <c r="P40" s="136"/>
      <c r="Q40" s="93" t="str">
        <f t="shared" si="5"/>
        <v/>
      </c>
      <c r="R40" s="128"/>
      <c r="S40" s="121"/>
      <c r="T40" s="136"/>
      <c r="U40" s="136"/>
      <c r="V40" s="136"/>
      <c r="W40" s="93" t="str">
        <f>IF(B40&lt;&gt;"",R40*$R$8+S40*$S$8+T40*$T$8+U40*$U$8+V40*$V$8,"")</f>
        <v/>
      </c>
      <c r="X40" s="137"/>
      <c r="Y40" s="94" t="str">
        <f>IF(ISERROR(IF(AND($J$7&lt;&gt;"",$Q$7&lt;&gt;"",$W$7&lt;&gt;"",SUM($D$8:$I$8)=100%,SUM($K$8:$P$8)=100%,SUM($R$8:$V$8)=100%),J40*$J$7+Q40*$Q$7+W40*$W$7,"")),"",IF(AND($J$7&lt;&gt;"",$Q$7&lt;&gt;"",$W$7&lt;&gt;"",SUM($D$8:$I$8)=100%,SUM($K$8:$P$8)=100%,SUM($R$8:$V$8)=100%),J40*$J$7+Q40*$Q$7+W40*$W$7,""))</f>
        <v/>
      </c>
      <c r="Z40" s="95" t="str">
        <f>IF(Y40&lt;&gt;"",IF('3.º Per.'!Y40&gt;=Dados!$E$24,IF('3.º Per.'!Y40&lt;=Dados!$F$24,Dados!$D$24,IF('3.º Per.'!Y40&lt;=Dados!$F$25,Dados!$D$25,IF('3.º Per.'!Y40&lt;=Dados!$F$26,Dados!$D$26,IF('3.º Per.'!Y40&lt;=Dados!$F$27,Dados!$D$27,Dados!$D$28))))),"")</f>
        <v/>
      </c>
      <c r="AA40" s="78" t="str">
        <f>IF(Z40&lt;&gt;"",IF(Z40&lt;3,"n","p"),"")</f>
        <v/>
      </c>
      <c r="AB40" s="80"/>
      <c r="AC40" s="79" t="str">
        <f>IF(AA40&lt;&gt;"",ROUND(Z40,0),"")</f>
        <v/>
      </c>
      <c r="AD40" s="81"/>
    </row>
    <row r="41" spans="1:30" x14ac:dyDescent="0.2">
      <c r="A41" s="46">
        <v>32</v>
      </c>
      <c r="B41" s="92" t="str">
        <f>IF(VLOOKUP(A41,Dados!$A$23:$B$54,2,FALSE)=0,"",VLOOKUP(A41,Dados!$A$23:$B$54,2,FALSE))</f>
        <v/>
      </c>
      <c r="C41" s="135" t="str">
        <f>IF('2.º Per.'!Z41&lt;&gt;"",'2.º Per.'!Z41,"")</f>
        <v/>
      </c>
      <c r="D41" s="120"/>
      <c r="E41" s="121"/>
      <c r="F41" s="121"/>
      <c r="G41" s="121"/>
      <c r="H41" s="136"/>
      <c r="I41" s="136"/>
      <c r="J41" s="34" t="str">
        <f t="shared" si="4"/>
        <v/>
      </c>
      <c r="K41" s="121"/>
      <c r="L41" s="121"/>
      <c r="M41" s="121"/>
      <c r="N41" s="121"/>
      <c r="O41" s="136"/>
      <c r="P41" s="136"/>
      <c r="Q41" s="93" t="str">
        <f t="shared" si="5"/>
        <v/>
      </c>
      <c r="R41" s="128"/>
      <c r="S41" s="121"/>
      <c r="T41" s="136"/>
      <c r="U41" s="136"/>
      <c r="V41" s="136"/>
      <c r="W41" s="93" t="str">
        <f>IF(B41&lt;&gt;"",R41*$R$8+S41*$S$8+T41*$T$8+U41*$U$8+V41*$V$8,"")</f>
        <v/>
      </c>
      <c r="X41" s="137"/>
      <c r="Y41" s="94" t="str">
        <f>IF(ISERROR(IF(AND($J$7&lt;&gt;"",$Q$7&lt;&gt;"",$W$7&lt;&gt;"",SUM($D$8:$I$8)=100%,SUM($K$8:$P$8)=100%,SUM($R$8:$V$8)=100%),J41*$J$7+Q41*$Q$7+W41*$W$7,"")),"",IF(AND($J$7&lt;&gt;"",$Q$7&lt;&gt;"",$W$7&lt;&gt;"",SUM($D$8:$I$8)=100%,SUM($K$8:$P$8)=100%,SUM($R$8:$V$8)=100%),J41*$J$7+Q41*$Q$7+W41*$W$7,""))</f>
        <v/>
      </c>
      <c r="Z41" s="95" t="str">
        <f>IF(Y41&lt;&gt;"",IF('3.º Per.'!Y41&gt;=Dados!$E$24,IF('3.º Per.'!Y41&lt;=Dados!$F$24,Dados!$D$24,IF('3.º Per.'!Y41&lt;=Dados!$F$25,Dados!$D$25,IF('3.º Per.'!Y41&lt;=Dados!$F$26,Dados!$D$26,IF('3.º Per.'!Y41&lt;=Dados!$F$27,Dados!$D$27,Dados!$D$28))))),"")</f>
        <v/>
      </c>
      <c r="AA41" s="78" t="str">
        <f>IF(Z41&lt;&gt;"",IF(Z41&lt;3,"n","p"),"")</f>
        <v/>
      </c>
      <c r="AB41" s="80"/>
      <c r="AC41" s="79" t="str">
        <f>IF(AA41&lt;&gt;"",ROUND(Z41,0),"")</f>
        <v/>
      </c>
      <c r="AD41" s="81"/>
    </row>
    <row r="42" spans="1:30" ht="15" customHeight="1" x14ac:dyDescent="0.2"/>
    <row r="44" spans="1:30" x14ac:dyDescent="0.2">
      <c r="B44" s="14" t="s">
        <v>46</v>
      </c>
      <c r="C44" s="96">
        <f>COUNTIF(AA10:AA41,"p")</f>
        <v>0</v>
      </c>
      <c r="D44" s="97"/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82"/>
      <c r="AB44" s="82"/>
      <c r="AC44" s="82"/>
    </row>
    <row r="45" spans="1:30" x14ac:dyDescent="0.2">
      <c r="A45" s="89"/>
      <c r="B45" s="14" t="s">
        <v>47</v>
      </c>
      <c r="C45" s="100" t="str">
        <f>IF(ISERROR(C44/SUM($C$44,$C$47)),"",C44/SUM($C$44,$C$47))</f>
        <v/>
      </c>
      <c r="D45" s="97"/>
      <c r="E45" s="98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82"/>
      <c r="AB45" s="82"/>
      <c r="AC45" s="82"/>
    </row>
    <row r="46" spans="1:30" x14ac:dyDescent="0.2">
      <c r="A46" s="89"/>
      <c r="B46" s="53"/>
      <c r="C46" s="101"/>
      <c r="D46" s="97"/>
      <c r="E46" s="98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82"/>
      <c r="AB46" s="82"/>
      <c r="AC46" s="82"/>
    </row>
    <row r="47" spans="1:30" x14ac:dyDescent="0.2">
      <c r="A47" s="89"/>
      <c r="B47" s="14" t="s">
        <v>45</v>
      </c>
      <c r="C47" s="96">
        <f>COUNTIF(AA10:AA41,"n")</f>
        <v>0</v>
      </c>
      <c r="D47" s="97"/>
      <c r="E47" s="98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82"/>
      <c r="AB47" s="82"/>
      <c r="AC47" s="82"/>
    </row>
    <row r="48" spans="1:30" x14ac:dyDescent="0.2">
      <c r="A48" s="89"/>
      <c r="B48" s="14" t="s">
        <v>26</v>
      </c>
      <c r="C48" s="100" t="str">
        <f>IF(ISERROR(C47/SUM($C$44,$C$47)),"",C47/SUM($C$44,$C$47))</f>
        <v/>
      </c>
      <c r="D48" s="97"/>
      <c r="E48" s="98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82"/>
      <c r="AB48" s="82"/>
      <c r="AC48" s="82"/>
    </row>
    <row r="49" spans="2:29" x14ac:dyDescent="0.2">
      <c r="B49" s="102"/>
      <c r="C49" s="90"/>
      <c r="D49" s="90"/>
      <c r="E49" s="103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T49" s="102"/>
      <c r="U49" s="102"/>
      <c r="V49" s="102"/>
      <c r="W49" s="102"/>
      <c r="X49" s="102"/>
      <c r="Y49" s="102"/>
      <c r="Z49" s="102"/>
      <c r="AA49" s="83"/>
      <c r="AB49" s="83"/>
      <c r="AC49" s="83"/>
    </row>
    <row r="50" spans="2:29" x14ac:dyDescent="0.2">
      <c r="B50" s="14" t="s">
        <v>34</v>
      </c>
      <c r="C50" s="132"/>
    </row>
    <row r="51" spans="2:29" x14ac:dyDescent="0.2">
      <c r="B51" s="14" t="s">
        <v>27</v>
      </c>
      <c r="C51" s="132"/>
    </row>
  </sheetData>
  <sheetProtection selectLockedCells="1"/>
  <dataConsolidate/>
  <mergeCells count="15">
    <mergeCell ref="J8:J9"/>
    <mergeCell ref="Q8:Q9"/>
    <mergeCell ref="Y8:Y9"/>
    <mergeCell ref="Z8:Z9"/>
    <mergeCell ref="W8:W9"/>
    <mergeCell ref="X8:X9"/>
    <mergeCell ref="A6:B6"/>
    <mergeCell ref="AB7:AC7"/>
    <mergeCell ref="D7:G7"/>
    <mergeCell ref="H7:I7"/>
    <mergeCell ref="K7:N7"/>
    <mergeCell ref="R7:T7"/>
    <mergeCell ref="X7:Z7"/>
    <mergeCell ref="O7:P7"/>
    <mergeCell ref="U7:V7"/>
  </mergeCells>
  <phoneticPr fontId="16" type="noConversion"/>
  <conditionalFormatting sqref="K9:P9 A9:I9 R9:V9 AA9:IV9">
    <cfRule type="expression" dxfId="58" priority="280" stopIfTrue="1">
      <formula>A$9&lt;&gt;""</formula>
    </cfRule>
  </conditionalFormatting>
  <conditionalFormatting sqref="J7 Q7 W7">
    <cfRule type="expression" dxfId="57" priority="281" stopIfTrue="1">
      <formula>OR(SUM($J$7,$Q$7,$W$7)&gt;100%,AND(SUM($J$7,$Q$7,$W$7)&gt;0%,(SUM($J$7,$Q$7,$W$7)&lt;100%)))</formula>
    </cfRule>
  </conditionalFormatting>
  <conditionalFormatting sqref="C10:C39">
    <cfRule type="expression" dxfId="56" priority="282" stopIfTrue="1">
      <formula>$C10&lt;&gt;""</formula>
    </cfRule>
  </conditionalFormatting>
  <conditionalFormatting sqref="H10:H41">
    <cfRule type="expression" dxfId="55" priority="287" stopIfTrue="1">
      <formula>$H10&lt;&gt;""</formula>
    </cfRule>
  </conditionalFormatting>
  <conditionalFormatting sqref="I10:I41">
    <cfRule type="expression" dxfId="54" priority="288" stopIfTrue="1">
      <formula>$I10&lt;&gt;""</formula>
    </cfRule>
  </conditionalFormatting>
  <conditionalFormatting sqref="O10:O41">
    <cfRule type="expression" dxfId="53" priority="293" stopIfTrue="1">
      <formula>$O10&lt;&gt;""</formula>
    </cfRule>
  </conditionalFormatting>
  <conditionalFormatting sqref="P10:P41">
    <cfRule type="expression" dxfId="52" priority="294" stopIfTrue="1">
      <formula>$P10&lt;&gt;""</formula>
    </cfRule>
  </conditionalFormatting>
  <conditionalFormatting sqref="T10:T41">
    <cfRule type="expression" dxfId="51" priority="297" stopIfTrue="1">
      <formula>$T10&lt;&gt;""</formula>
    </cfRule>
  </conditionalFormatting>
  <conditionalFormatting sqref="U10:U41">
    <cfRule type="expression" dxfId="50" priority="298" stopIfTrue="1">
      <formula>$U10&lt;&gt;""</formula>
    </cfRule>
  </conditionalFormatting>
  <conditionalFormatting sqref="V10:V41">
    <cfRule type="expression" dxfId="49" priority="299" stopIfTrue="1">
      <formula>$V10&lt;&gt;""</formula>
    </cfRule>
  </conditionalFormatting>
  <conditionalFormatting sqref="X10:X41">
    <cfRule type="expression" dxfId="48" priority="300" stopIfTrue="1">
      <formula>$X10&lt;&gt;""</formula>
    </cfRule>
  </conditionalFormatting>
  <conditionalFormatting sqref="D8:I8">
    <cfRule type="expression" dxfId="47" priority="301" stopIfTrue="1">
      <formula>D$8&lt;&gt;""</formula>
    </cfRule>
    <cfRule type="expression" dxfId="46" priority="302" stopIfTrue="1">
      <formula>OR(AND($AI$8&gt;0%,$AI$8&lt;100%),$AI$8&gt;100%)</formula>
    </cfRule>
  </conditionalFormatting>
  <conditionalFormatting sqref="K8:P8">
    <cfRule type="expression" dxfId="45" priority="303" stopIfTrue="1">
      <formula>K$8&lt;&gt;""</formula>
    </cfRule>
    <cfRule type="expression" dxfId="44" priority="304" stopIfTrue="1">
      <formula>OR(AND($AI$12&gt;0%,$AI$12&lt;100%),$AI$12&gt;100)</formula>
    </cfRule>
  </conditionalFormatting>
  <conditionalFormatting sqref="R8:V8">
    <cfRule type="expression" dxfId="43" priority="305" stopIfTrue="1">
      <formula>OR(AND($AI$16&gt;0%,$AI$16&lt;100%),$AI$16&gt;100)</formula>
    </cfRule>
    <cfRule type="expression" dxfId="42" priority="306" stopIfTrue="1">
      <formula>R$8&lt;&gt;""</formula>
    </cfRule>
  </conditionalFormatting>
  <conditionalFormatting sqref="C50:C51">
    <cfRule type="expression" dxfId="41" priority="309" stopIfTrue="1">
      <formula>$C50&lt;&gt;""</formula>
    </cfRule>
  </conditionalFormatting>
  <conditionalFormatting sqref="D8:I8">
    <cfRule type="expression" dxfId="40" priority="278" stopIfTrue="1">
      <formula>D$8&lt;&gt;""</formula>
    </cfRule>
    <cfRule type="expression" dxfId="39" priority="279" stopIfTrue="1">
      <formula>OR(AND($AI$8&gt;0%,$AI$8&lt;100%),$AI$8&gt;100%)</formula>
    </cfRule>
  </conditionalFormatting>
  <conditionalFormatting sqref="D8:I8">
    <cfRule type="expression" dxfId="38" priority="276" stopIfTrue="1">
      <formula>D$8&lt;&gt;""</formula>
    </cfRule>
    <cfRule type="expression" dxfId="37" priority="277" stopIfTrue="1">
      <formula>OR(AND($AJ$8&gt;0%,$AJ$8&lt;100%),$AJ$8&gt;100%)</formula>
    </cfRule>
  </conditionalFormatting>
  <conditionalFormatting sqref="D8:I8">
    <cfRule type="expression" dxfId="36" priority="274" stopIfTrue="1">
      <formula>D$8&lt;&gt;""</formula>
    </cfRule>
    <cfRule type="expression" dxfId="35" priority="275" stopIfTrue="1">
      <formula>OR(AND($AH$8&gt;0%,$AH$8&lt;100%),$AH$8&gt;100%)</formula>
    </cfRule>
  </conditionalFormatting>
  <conditionalFormatting sqref="K8:P8">
    <cfRule type="expression" dxfId="34" priority="272" stopIfTrue="1">
      <formula>K$8&lt;&gt;""</formula>
    </cfRule>
    <cfRule type="expression" dxfId="33" priority="273" stopIfTrue="1">
      <formula>OR(AND($AI$8&gt;0%,$AI$8&lt;100%),$AI$8&gt;100%)</formula>
    </cfRule>
  </conditionalFormatting>
  <conditionalFormatting sqref="K8:P8">
    <cfRule type="expression" dxfId="32" priority="270" stopIfTrue="1">
      <formula>K$8&lt;&gt;""</formula>
    </cfRule>
    <cfRule type="expression" dxfId="31" priority="271" stopIfTrue="1">
      <formula>OR(AND($AJ$8&gt;0%,$AJ$8&lt;100%),$AJ$8&gt;100%)</formula>
    </cfRule>
  </conditionalFormatting>
  <conditionalFormatting sqref="K8:P8">
    <cfRule type="expression" dxfId="30" priority="268" stopIfTrue="1">
      <formula>K$8&lt;&gt;""</formula>
    </cfRule>
    <cfRule type="expression" dxfId="29" priority="269" stopIfTrue="1">
      <formula>OR(AND($AH$8&gt;0%,$AH$8&lt;100%),$AH$8&gt;100%)</formula>
    </cfRule>
  </conditionalFormatting>
  <conditionalFormatting sqref="R8:V8">
    <cfRule type="expression" dxfId="28" priority="266" stopIfTrue="1">
      <formula>R$8&lt;&gt;""</formula>
    </cfRule>
    <cfRule type="expression" dxfId="27" priority="267" stopIfTrue="1">
      <formula>OR(AND($AI$12&gt;0%,$AI$12&lt;100%),$AI$12&gt;100)</formula>
    </cfRule>
  </conditionalFormatting>
  <conditionalFormatting sqref="R8:V8">
    <cfRule type="expression" dxfId="26" priority="264" stopIfTrue="1">
      <formula>R$8&lt;&gt;""</formula>
    </cfRule>
    <cfRule type="expression" dxfId="25" priority="265" stopIfTrue="1">
      <formula>OR(AND($AI$8&gt;0%,$AI$8&lt;100%),$AI$8&gt;100%)</formula>
    </cfRule>
  </conditionalFormatting>
  <conditionalFormatting sqref="R8:V8">
    <cfRule type="expression" dxfId="24" priority="262" stopIfTrue="1">
      <formula>R$8&lt;&gt;""</formula>
    </cfRule>
    <cfRule type="expression" dxfId="23" priority="263" stopIfTrue="1">
      <formula>OR(AND($AJ$8&gt;0%,$AJ$8&lt;100%),$AJ$8&gt;100%)</formula>
    </cfRule>
  </conditionalFormatting>
  <conditionalFormatting sqref="R8:V8">
    <cfRule type="expression" dxfId="22" priority="260" stopIfTrue="1">
      <formula>R$8&lt;&gt;""</formula>
    </cfRule>
    <cfRule type="expression" dxfId="21" priority="261" stopIfTrue="1">
      <formula>OR(AND($AH$8&gt;0%,$AH$8&lt;100%),$AH$8&gt;100%)</formula>
    </cfRule>
  </conditionalFormatting>
  <conditionalFormatting sqref="J7">
    <cfRule type="expression" dxfId="20" priority="259" stopIfTrue="1">
      <formula>OR(SUM($J$7,$Q$7,$W$7)&gt;100%,AND(SUM($J$7,$Q$7,$W$7)&gt;0%,(SUM($J$7,$Q$7,$W$7)&lt;100%)))</formula>
    </cfRule>
  </conditionalFormatting>
  <conditionalFormatting sqref="J7">
    <cfRule type="expression" dxfId="19" priority="258" stopIfTrue="1">
      <formula>OR(SUM($K$7,$R$7,$X$7)&gt;100%,AND(SUM($K$7,$R$7,$X$7)&gt;0%,(SUM($K$7,$R$7,$X$7)&lt;100%)))</formula>
    </cfRule>
  </conditionalFormatting>
  <conditionalFormatting sqref="J7">
    <cfRule type="expression" dxfId="18" priority="257" stopIfTrue="1">
      <formula>OR(SUM($J$7,$Q$7,$W$7)&gt;100%,AND(SUM($J$7,$Q$7,$W$7)&gt;0%,(SUM($J$7,$Q$7,$W$7)&lt;100%)))</formula>
    </cfRule>
  </conditionalFormatting>
  <conditionalFormatting sqref="Q7">
    <cfRule type="expression" dxfId="17" priority="256" stopIfTrue="1">
      <formula>OR(SUM($J$7,$Q$7,$W$7)&gt;100%,AND(SUM($J$7,$Q$7,$W$7)&gt;0%,(SUM($J$7,$Q$7,$W$7)&lt;100%)))</formula>
    </cfRule>
  </conditionalFormatting>
  <conditionalFormatting sqref="Q7">
    <cfRule type="expression" dxfId="16" priority="255" stopIfTrue="1">
      <formula>OR(SUM($K$7,$R$7,$X$7)&gt;100%,AND(SUM($K$7,$R$7,$X$7)&gt;0%,(SUM($K$7,$R$7,$X$7)&lt;100%)))</formula>
    </cfRule>
  </conditionalFormatting>
  <conditionalFormatting sqref="Q7">
    <cfRule type="expression" dxfId="15" priority="254" stopIfTrue="1">
      <formula>OR(SUM($J$7,$Q$7,$W$7)&gt;100%,AND(SUM($J$7,$Q$7,$W$7)&gt;0%,(SUM($J$7,$Q$7,$W$7)&lt;100%)))</formula>
    </cfRule>
  </conditionalFormatting>
  <conditionalFormatting sqref="W7">
    <cfRule type="expression" dxfId="14" priority="253" stopIfTrue="1">
      <formula>OR(SUM($J$7,$Q$7,$W$7)&gt;100%,AND(SUM($J$7,$Q$7,$W$7)&gt;0%,(SUM($J$7,$Q$7,$W$7)&lt;100%)))</formula>
    </cfRule>
  </conditionalFormatting>
  <conditionalFormatting sqref="W7">
    <cfRule type="expression" dxfId="13" priority="252" stopIfTrue="1">
      <formula>OR(SUM($K$7,$R$7,$X$7)&gt;100%,AND(SUM($K$7,$R$7,$X$7)&gt;0%,(SUM($K$7,$R$7,$X$7)&lt;100%)))</formula>
    </cfRule>
  </conditionalFormatting>
  <conditionalFormatting sqref="W7">
    <cfRule type="expression" dxfId="12" priority="251" stopIfTrue="1">
      <formula>OR(SUM($J$7,$Q$7,$W$7)&gt;100%,AND(SUM($J$7,$Q$7,$W$7)&gt;0%,(SUM($J$7,$Q$7,$W$7)&lt;100%)))</formula>
    </cfRule>
  </conditionalFormatting>
  <conditionalFormatting sqref="C40">
    <cfRule type="expression" dxfId="11" priority="231" stopIfTrue="1">
      <formula>$C40&lt;&gt;""</formula>
    </cfRule>
  </conditionalFormatting>
  <conditionalFormatting sqref="C41">
    <cfRule type="expression" dxfId="10" priority="211" stopIfTrue="1">
      <formula>$C41&lt;&gt;""</formula>
    </cfRule>
  </conditionalFormatting>
  <conditionalFormatting sqref="F10:F41">
    <cfRule type="expression" dxfId="9" priority="209" stopIfTrue="1">
      <formula>$F10&lt;&gt;""</formula>
    </cfRule>
  </conditionalFormatting>
  <conditionalFormatting sqref="G10:G41">
    <cfRule type="expression" dxfId="8" priority="208" stopIfTrue="1">
      <formula>$G10&lt;&gt;""</formula>
    </cfRule>
  </conditionalFormatting>
  <conditionalFormatting sqref="E10:E41">
    <cfRule type="expression" dxfId="7" priority="207" stopIfTrue="1">
      <formula>$E10&lt;&gt;""</formula>
    </cfRule>
  </conditionalFormatting>
  <conditionalFormatting sqref="D10:D41">
    <cfRule type="expression" dxfId="6" priority="203" stopIfTrue="1">
      <formula>$D10&lt;&gt;""</formula>
    </cfRule>
  </conditionalFormatting>
  <conditionalFormatting sqref="M10:M41">
    <cfRule type="expression" dxfId="5" priority="118" stopIfTrue="1">
      <formula>$M10&lt;&gt;""</formula>
    </cfRule>
  </conditionalFormatting>
  <conditionalFormatting sqref="N10:N41">
    <cfRule type="expression" dxfId="4" priority="117" stopIfTrue="1">
      <formula>$N10&lt;&gt;""</formula>
    </cfRule>
  </conditionalFormatting>
  <conditionalFormatting sqref="L10:L41">
    <cfRule type="expression" dxfId="3" priority="116" stopIfTrue="1">
      <formula>$L10&lt;&gt;""</formula>
    </cfRule>
  </conditionalFormatting>
  <conditionalFormatting sqref="R10:R41">
    <cfRule type="expression" dxfId="2" priority="28" stopIfTrue="1">
      <formula>$R10&lt;&gt;""</formula>
    </cfRule>
  </conditionalFormatting>
  <conditionalFormatting sqref="S10:S41">
    <cfRule type="expression" dxfId="1" priority="27" stopIfTrue="1">
      <formula>$S10&lt;&gt;""</formula>
    </cfRule>
  </conditionalFormatting>
  <conditionalFormatting sqref="K10:K41">
    <cfRule type="expression" dxfId="0" priority="1" stopIfTrue="1">
      <formula>$K10&lt;&gt;""</formula>
    </cfRule>
  </conditionalFormatting>
  <dataValidations count="8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C51">
      <formula1>C51&lt;=C50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E1">
      <formula1>AE1&lt;&gt;100</formula1>
    </dataValidation>
    <dataValidation type="custom" errorStyle="warning" allowBlank="1" showErrorMessage="1" errorTitle="Atenção!" error="Por favor rectifique as ponderações atribuidas a cada parâmetro. No total deverão ser iguais a 100%." sqref="W7">
      <formula1>SUM($J$7,$Q$7,$W$7)=100%</formula1>
    </dataValidation>
    <dataValidation errorStyle="warning" allowBlank="1" showInputMessage="1" errorTitle="Atenção!" error="Por favor rectifique as ponderações atribuídas a cada parâmetro. A soma das ponderações deve ser igual a 100%." sqref="D8"/>
    <dataValidation allowBlank="1" showInputMessage="1" showErrorMessage="1" errorTitle="Atenção!" error="A avaliação tem que estar compreendida entre 1 e 5." sqref="C10:C41"/>
    <dataValidation type="decimal" allowBlank="1" showInputMessage="1" showErrorMessage="1" errorTitle="Atenção!" error="O valor que introduziu é superior a 100%." sqref="D10:I41 K10:P41">
      <formula1>0</formula1>
      <formula2>1</formula2>
    </dataValidation>
    <dataValidation type="decimal" allowBlank="1" showInputMessage="1" showErrorMessage="1" errorTitle="Atenção" error="O valor que introduziu é superior a 100%." sqref="R10:V41">
      <formula1>0</formula1>
      <formula2>1</formula2>
    </dataValidation>
    <dataValidation type="whole" allowBlank="1" showInputMessage="1" showErrorMessage="1" errorTitle="Atenção!" error="A avaliação tem que estar compreendida entre 1 e 5." sqref="X10:X41">
      <formula1>1</formula1>
      <formula2>5</formula2>
    </dataValidation>
  </dataValidations>
  <pageMargins left="0.70866141732283472" right="0.70866141732283472" top="0.74803149606299213" bottom="0.54" header="0.31496062992125984" footer="0.31496062992125984"/>
  <pageSetup paperSize="8" scale="70" orientation="landscape" r:id="rId1"/>
  <headerFooter alignWithMargins="0">
    <oddFooter>&amp;L&amp;"Arial,Normal"&amp;8&amp;D&amp;C&amp;"Arial,Normal"&amp;8&amp;F&amp;R&amp;"Arial,Normal"&amp;8REGCD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39997558519241921"/>
  </sheetPr>
  <dimension ref="A1:M41"/>
  <sheetViews>
    <sheetView zoomScaleNormal="100" workbookViewId="0">
      <selection activeCell="H5" sqref="H5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2.28515625" style="27" bestFit="1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13" width="0" style="9" hidden="1" customWidth="1"/>
    <col min="14" max="16384" width="9.140625" style="9"/>
  </cols>
  <sheetData>
    <row r="1" spans="1:13" x14ac:dyDescent="0.25">
      <c r="A1" s="84"/>
      <c r="D1" s="9"/>
    </row>
    <row r="2" spans="1:13" ht="18" x14ac:dyDescent="0.25">
      <c r="A2" s="84"/>
      <c r="B2" s="36" t="str">
        <f>IF(Dados!$B$7&lt;&gt;"",Dados!$B$7,"")</f>
        <v/>
      </c>
      <c r="C2" s="21"/>
      <c r="D2" s="21"/>
      <c r="E2" s="21"/>
      <c r="F2" s="21"/>
      <c r="G2" s="84"/>
      <c r="H2" s="84"/>
      <c r="I2" s="84"/>
      <c r="J2" s="84"/>
      <c r="K2" s="84"/>
      <c r="L2" s="84"/>
      <c r="M2" s="84"/>
    </row>
    <row r="3" spans="1:13" x14ac:dyDescent="0.25">
      <c r="A3" s="84"/>
      <c r="B3" s="85"/>
      <c r="C3" s="84"/>
      <c r="D3" s="84"/>
      <c r="E3" s="84"/>
      <c r="F3" s="84"/>
      <c r="G3" s="2"/>
      <c r="H3" s="84"/>
      <c r="I3" s="84"/>
      <c r="J3" s="84"/>
      <c r="K3" s="84"/>
      <c r="L3" s="84"/>
      <c r="M3" s="84"/>
    </row>
    <row r="4" spans="1:13" x14ac:dyDescent="0.25">
      <c r="A4" s="84"/>
      <c r="B4" s="42" t="s">
        <v>19</v>
      </c>
      <c r="C4" s="86" t="str">
        <f>IF(Dados!$B$13&lt;&gt;"",Dados!$B$13,"")</f>
        <v/>
      </c>
      <c r="D4" s="42" t="s">
        <v>20</v>
      </c>
      <c r="E4" s="88" t="str">
        <f>IF(Dados!$B$10&lt;&gt;"",Dados!$B$10,"")</f>
        <v/>
      </c>
      <c r="F4" s="104"/>
      <c r="G4" s="5"/>
      <c r="H4" s="2"/>
      <c r="I4" s="88"/>
      <c r="K4" s="84"/>
      <c r="M4" s="84"/>
    </row>
    <row r="5" spans="1:13" x14ac:dyDescent="0.25">
      <c r="A5" s="84"/>
      <c r="B5" s="42" t="s">
        <v>6</v>
      </c>
      <c r="C5" s="87" t="str">
        <f>IF(Dados!$B$16&lt;&gt;"",Dados!$B$16,"")</f>
        <v/>
      </c>
      <c r="D5" s="42" t="s">
        <v>21</v>
      </c>
      <c r="E5" s="86">
        <v>3</v>
      </c>
      <c r="F5" s="104"/>
      <c r="G5" s="5"/>
      <c r="H5" s="84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33" t="s">
        <v>0</v>
      </c>
      <c r="C9" s="134" t="s">
        <v>2</v>
      </c>
      <c r="D9" s="133" t="s">
        <v>9</v>
      </c>
      <c r="E9" s="133" t="s">
        <v>10</v>
      </c>
      <c r="F9" s="133" t="s">
        <v>13</v>
      </c>
      <c r="G9" s="133" t="s">
        <v>25</v>
      </c>
      <c r="H9" s="26"/>
    </row>
    <row r="10" spans="1:13" ht="23.25" customHeight="1" x14ac:dyDescent="0.25">
      <c r="B10" s="46">
        <v>1</v>
      </c>
      <c r="C10" s="41" t="str">
        <f>IF('3.º Per.'!B10&lt;&gt;"",'3.º Per.'!B10,"")</f>
        <v/>
      </c>
      <c r="D10" s="105" t="str">
        <f>IF('3.º Per.'!J10&lt;&gt;"",'3.º Per.'!J10,"")</f>
        <v/>
      </c>
      <c r="E10" s="105" t="str">
        <f>IF('3.º Per.'!Q10&lt;&gt;"",'3.º Per.'!Q10,"")</f>
        <v/>
      </c>
      <c r="F10" s="105" t="str">
        <f>IF('3.º Per.'!W10&lt;&gt;"",'3.º Per.'!W10,"")</f>
        <v/>
      </c>
      <c r="G10" s="28" t="str">
        <f>IF('3.º Per.'!Z10&lt;&gt;"",'3.º Per.'!Z10,"")</f>
        <v/>
      </c>
    </row>
    <row r="11" spans="1:13" ht="23.25" customHeight="1" x14ac:dyDescent="0.25">
      <c r="B11" s="46">
        <v>2</v>
      </c>
      <c r="C11" s="41" t="str">
        <f>IF('3.º Per.'!B11&lt;&gt;"",'3.º Per.'!B11,"")</f>
        <v/>
      </c>
      <c r="D11" s="105" t="str">
        <f>IF('3.º Per.'!J11&lt;&gt;"",'3.º Per.'!J11,"")</f>
        <v/>
      </c>
      <c r="E11" s="105" t="str">
        <f>IF('3.º Per.'!Q11&lt;&gt;"",'3.º Per.'!Q11,"")</f>
        <v/>
      </c>
      <c r="F11" s="105" t="str">
        <f>IF('3.º Per.'!W11&lt;&gt;"",'3.º Per.'!W11,"")</f>
        <v/>
      </c>
      <c r="G11" s="28" t="str">
        <f>IF('3.º Per.'!Z11&lt;&gt;"",'3.º Per.'!Z11,"")</f>
        <v/>
      </c>
    </row>
    <row r="12" spans="1:13" ht="23.25" customHeight="1" x14ac:dyDescent="0.25">
      <c r="B12" s="46">
        <v>3</v>
      </c>
      <c r="C12" s="41" t="str">
        <f>IF('3.º Per.'!B12&lt;&gt;"",'3.º Per.'!B12,"")</f>
        <v/>
      </c>
      <c r="D12" s="105" t="str">
        <f>IF('3.º Per.'!J12&lt;&gt;"",'3.º Per.'!J12,"")</f>
        <v/>
      </c>
      <c r="E12" s="105" t="str">
        <f>IF('3.º Per.'!Q12&lt;&gt;"",'3.º Per.'!Q12,"")</f>
        <v/>
      </c>
      <c r="F12" s="105" t="str">
        <f>IF('3.º Per.'!W12&lt;&gt;"",'3.º Per.'!W12,"")</f>
        <v/>
      </c>
      <c r="G12" s="28" t="str">
        <f>IF('3.º Per.'!Z12&lt;&gt;"",'3.º Per.'!Z12,"")</f>
        <v/>
      </c>
    </row>
    <row r="13" spans="1:13" ht="23.25" customHeight="1" x14ac:dyDescent="0.25">
      <c r="B13" s="46">
        <v>4</v>
      </c>
      <c r="C13" s="41" t="str">
        <f>IF('3.º Per.'!B13&lt;&gt;"",'3.º Per.'!B13,"")</f>
        <v/>
      </c>
      <c r="D13" s="105" t="str">
        <f>IF('3.º Per.'!J13&lt;&gt;"",'3.º Per.'!J13,"")</f>
        <v/>
      </c>
      <c r="E13" s="105" t="str">
        <f>IF('3.º Per.'!Q13&lt;&gt;"",'3.º Per.'!Q13,"")</f>
        <v/>
      </c>
      <c r="F13" s="105" t="str">
        <f>IF('3.º Per.'!W13&lt;&gt;"",'3.º Per.'!W13,"")</f>
        <v/>
      </c>
      <c r="G13" s="28" t="str">
        <f>IF('3.º Per.'!Z13&lt;&gt;"",'3.º Per.'!Z13,"")</f>
        <v/>
      </c>
    </row>
    <row r="14" spans="1:13" ht="23.25" customHeight="1" x14ac:dyDescent="0.25">
      <c r="B14" s="46">
        <v>5</v>
      </c>
      <c r="C14" s="41" t="str">
        <f>IF('3.º Per.'!B14&lt;&gt;"",'3.º Per.'!B14,"")</f>
        <v/>
      </c>
      <c r="D14" s="105" t="str">
        <f>IF('3.º Per.'!J14&lt;&gt;"",'3.º Per.'!J14,"")</f>
        <v/>
      </c>
      <c r="E14" s="105" t="str">
        <f>IF('3.º Per.'!Q14&lt;&gt;"",'3.º Per.'!Q14,"")</f>
        <v/>
      </c>
      <c r="F14" s="105" t="str">
        <f>IF('3.º Per.'!W14&lt;&gt;"",'3.º Per.'!W14,"")</f>
        <v/>
      </c>
      <c r="G14" s="28" t="str">
        <f>IF('3.º Per.'!Z14&lt;&gt;"",'3.º Per.'!Z14,"")</f>
        <v/>
      </c>
    </row>
    <row r="15" spans="1:13" ht="23.25" customHeight="1" x14ac:dyDescent="0.25">
      <c r="B15" s="46">
        <v>6</v>
      </c>
      <c r="C15" s="41" t="str">
        <f>IF('3.º Per.'!B15&lt;&gt;"",'3.º Per.'!B15,"")</f>
        <v/>
      </c>
      <c r="D15" s="105" t="str">
        <f>IF('3.º Per.'!J15&lt;&gt;"",'3.º Per.'!J15,"")</f>
        <v/>
      </c>
      <c r="E15" s="105" t="str">
        <f>IF('3.º Per.'!Q15&lt;&gt;"",'3.º Per.'!Q15,"")</f>
        <v/>
      </c>
      <c r="F15" s="105" t="str">
        <f>IF('3.º Per.'!W15&lt;&gt;"",'3.º Per.'!W15,"")</f>
        <v/>
      </c>
      <c r="G15" s="28" t="str">
        <f>IF('3.º Per.'!Z15&lt;&gt;"",'3.º Per.'!Z15,"")</f>
        <v/>
      </c>
    </row>
    <row r="16" spans="1:13" ht="23.25" customHeight="1" x14ac:dyDescent="0.25">
      <c r="B16" s="46">
        <v>7</v>
      </c>
      <c r="C16" s="41" t="str">
        <f>IF('3.º Per.'!B16&lt;&gt;"",'3.º Per.'!B16,"")</f>
        <v/>
      </c>
      <c r="D16" s="105" t="str">
        <f>IF('3.º Per.'!J16&lt;&gt;"",'3.º Per.'!J16,"")</f>
        <v/>
      </c>
      <c r="E16" s="105" t="str">
        <f>IF('3.º Per.'!Q16&lt;&gt;"",'3.º Per.'!Q16,"")</f>
        <v/>
      </c>
      <c r="F16" s="105" t="str">
        <f>IF('3.º Per.'!W16&lt;&gt;"",'3.º Per.'!W16,"")</f>
        <v/>
      </c>
      <c r="G16" s="28" t="str">
        <f>IF('3.º Per.'!Z16&lt;&gt;"",'3.º Per.'!Z16,"")</f>
        <v/>
      </c>
    </row>
    <row r="17" spans="2:7" ht="23.25" customHeight="1" x14ac:dyDescent="0.25">
      <c r="B17" s="46">
        <v>8</v>
      </c>
      <c r="C17" s="41" t="str">
        <f>IF('3.º Per.'!B17&lt;&gt;"",'3.º Per.'!B17,"")</f>
        <v/>
      </c>
      <c r="D17" s="105" t="str">
        <f>IF('3.º Per.'!J17&lt;&gt;"",'3.º Per.'!J17,"")</f>
        <v/>
      </c>
      <c r="E17" s="105" t="str">
        <f>IF('3.º Per.'!Q17&lt;&gt;"",'3.º Per.'!Q17,"")</f>
        <v/>
      </c>
      <c r="F17" s="105" t="str">
        <f>IF('3.º Per.'!W17&lt;&gt;"",'3.º Per.'!W17,"")</f>
        <v/>
      </c>
      <c r="G17" s="28" t="str">
        <f>IF('3.º Per.'!Z17&lt;&gt;"",'3.º Per.'!Z17,"")</f>
        <v/>
      </c>
    </row>
    <row r="18" spans="2:7" ht="23.25" customHeight="1" x14ac:dyDescent="0.25">
      <c r="B18" s="46">
        <v>9</v>
      </c>
      <c r="C18" s="41" t="str">
        <f>IF('3.º Per.'!B18&lt;&gt;"",'3.º Per.'!B18,"")</f>
        <v/>
      </c>
      <c r="D18" s="105" t="str">
        <f>IF('3.º Per.'!J18&lt;&gt;"",'3.º Per.'!J18,"")</f>
        <v/>
      </c>
      <c r="E18" s="105" t="str">
        <f>IF('3.º Per.'!Q18&lt;&gt;"",'3.º Per.'!Q18,"")</f>
        <v/>
      </c>
      <c r="F18" s="105" t="str">
        <f>IF('3.º Per.'!W18&lt;&gt;"",'3.º Per.'!W18,"")</f>
        <v/>
      </c>
      <c r="G18" s="28" t="str">
        <f>IF('3.º Per.'!Z18&lt;&gt;"",'3.º Per.'!Z18,"")</f>
        <v/>
      </c>
    </row>
    <row r="19" spans="2:7" ht="23.25" customHeight="1" x14ac:dyDescent="0.25">
      <c r="B19" s="46">
        <v>10</v>
      </c>
      <c r="C19" s="41" t="str">
        <f>IF('3.º Per.'!B19&lt;&gt;"",'3.º Per.'!B19,"")</f>
        <v/>
      </c>
      <c r="D19" s="105" t="str">
        <f>IF('3.º Per.'!J19&lt;&gt;"",'3.º Per.'!J19,"")</f>
        <v/>
      </c>
      <c r="E19" s="105" t="str">
        <f>IF('3.º Per.'!Q19&lt;&gt;"",'3.º Per.'!Q19,"")</f>
        <v/>
      </c>
      <c r="F19" s="105" t="str">
        <f>IF('3.º Per.'!W19&lt;&gt;"",'3.º Per.'!W19,"")</f>
        <v/>
      </c>
      <c r="G19" s="28" t="str">
        <f>IF('3.º Per.'!Z19&lt;&gt;"",'3.º Per.'!Z19,"")</f>
        <v/>
      </c>
    </row>
    <row r="20" spans="2:7" ht="23.25" customHeight="1" x14ac:dyDescent="0.25">
      <c r="B20" s="46">
        <v>11</v>
      </c>
      <c r="C20" s="41" t="str">
        <f>IF('3.º Per.'!B20&lt;&gt;"",'3.º Per.'!B20,"")</f>
        <v/>
      </c>
      <c r="D20" s="105" t="str">
        <f>IF('3.º Per.'!J20&lt;&gt;"",'3.º Per.'!J20,"")</f>
        <v/>
      </c>
      <c r="E20" s="105" t="str">
        <f>IF('3.º Per.'!Q20&lt;&gt;"",'3.º Per.'!Q20,"")</f>
        <v/>
      </c>
      <c r="F20" s="105" t="str">
        <f>IF('3.º Per.'!W20&lt;&gt;"",'3.º Per.'!W20,"")</f>
        <v/>
      </c>
      <c r="G20" s="28" t="str">
        <f>IF('3.º Per.'!Z20&lt;&gt;"",'3.º Per.'!Z20,"")</f>
        <v/>
      </c>
    </row>
    <row r="21" spans="2:7" ht="23.25" customHeight="1" x14ac:dyDescent="0.25">
      <c r="B21" s="46">
        <v>12</v>
      </c>
      <c r="C21" s="41" t="str">
        <f>IF('3.º Per.'!B21&lt;&gt;"",'3.º Per.'!B21,"")</f>
        <v/>
      </c>
      <c r="D21" s="105" t="str">
        <f>IF('3.º Per.'!J21&lt;&gt;"",'3.º Per.'!J21,"")</f>
        <v/>
      </c>
      <c r="E21" s="105" t="str">
        <f>IF('3.º Per.'!Q21&lt;&gt;"",'3.º Per.'!Q21,"")</f>
        <v/>
      </c>
      <c r="F21" s="105" t="str">
        <f>IF('3.º Per.'!W21&lt;&gt;"",'3.º Per.'!W21,"")</f>
        <v/>
      </c>
      <c r="G21" s="28" t="str">
        <f>IF('3.º Per.'!Z21&lt;&gt;"",'3.º Per.'!Z21,"")</f>
        <v/>
      </c>
    </row>
    <row r="22" spans="2:7" ht="23.25" customHeight="1" x14ac:dyDescent="0.25">
      <c r="B22" s="46">
        <v>13</v>
      </c>
      <c r="C22" s="41" t="str">
        <f>IF('3.º Per.'!B22&lt;&gt;"",'3.º Per.'!B22,"")</f>
        <v/>
      </c>
      <c r="D22" s="105" t="str">
        <f>IF('3.º Per.'!J22&lt;&gt;"",'3.º Per.'!J22,"")</f>
        <v/>
      </c>
      <c r="E22" s="105" t="str">
        <f>IF('3.º Per.'!Q22&lt;&gt;"",'3.º Per.'!Q22,"")</f>
        <v/>
      </c>
      <c r="F22" s="105" t="str">
        <f>IF('3.º Per.'!W22&lt;&gt;"",'3.º Per.'!W22,"")</f>
        <v/>
      </c>
      <c r="G22" s="28" t="str">
        <f>IF('3.º Per.'!Z22&lt;&gt;"",'3.º Per.'!Z22,"")</f>
        <v/>
      </c>
    </row>
    <row r="23" spans="2:7" ht="23.25" customHeight="1" x14ac:dyDescent="0.25">
      <c r="B23" s="46">
        <v>14</v>
      </c>
      <c r="C23" s="41" t="str">
        <f>IF('3.º Per.'!B23&lt;&gt;"",'3.º Per.'!B23,"")</f>
        <v/>
      </c>
      <c r="D23" s="105" t="str">
        <f>IF('3.º Per.'!J23&lt;&gt;"",'3.º Per.'!J23,"")</f>
        <v/>
      </c>
      <c r="E23" s="105" t="str">
        <f>IF('3.º Per.'!Q23&lt;&gt;"",'3.º Per.'!Q23,"")</f>
        <v/>
      </c>
      <c r="F23" s="105" t="str">
        <f>IF('3.º Per.'!W23&lt;&gt;"",'3.º Per.'!W23,"")</f>
        <v/>
      </c>
      <c r="G23" s="28" t="str">
        <f>IF('3.º Per.'!Z23&lt;&gt;"",'3.º Per.'!Z23,"")</f>
        <v/>
      </c>
    </row>
    <row r="24" spans="2:7" ht="23.25" customHeight="1" x14ac:dyDescent="0.25">
      <c r="B24" s="46">
        <v>15</v>
      </c>
      <c r="C24" s="41" t="str">
        <f>IF('3.º Per.'!B24&lt;&gt;"",'3.º Per.'!B24,"")</f>
        <v/>
      </c>
      <c r="D24" s="105" t="str">
        <f>IF('3.º Per.'!J24&lt;&gt;"",'3.º Per.'!J24,"")</f>
        <v/>
      </c>
      <c r="E24" s="105" t="str">
        <f>IF('3.º Per.'!Q24&lt;&gt;"",'3.º Per.'!Q24,"")</f>
        <v/>
      </c>
      <c r="F24" s="105" t="str">
        <f>IF('3.º Per.'!W24&lt;&gt;"",'3.º Per.'!W24,"")</f>
        <v/>
      </c>
      <c r="G24" s="28" t="str">
        <f>IF('3.º Per.'!Z24&lt;&gt;"",'3.º Per.'!Z24,"")</f>
        <v/>
      </c>
    </row>
    <row r="25" spans="2:7" ht="23.25" customHeight="1" x14ac:dyDescent="0.25">
      <c r="B25" s="46">
        <v>16</v>
      </c>
      <c r="C25" s="41" t="str">
        <f>IF('3.º Per.'!B25&lt;&gt;"",'3.º Per.'!B25,"")</f>
        <v/>
      </c>
      <c r="D25" s="105" t="str">
        <f>IF('3.º Per.'!J25&lt;&gt;"",'3.º Per.'!J25,"")</f>
        <v/>
      </c>
      <c r="E25" s="105" t="str">
        <f>IF('3.º Per.'!Q25&lt;&gt;"",'3.º Per.'!Q25,"")</f>
        <v/>
      </c>
      <c r="F25" s="105" t="str">
        <f>IF('3.º Per.'!W25&lt;&gt;"",'3.º Per.'!W25,"")</f>
        <v/>
      </c>
      <c r="G25" s="28" t="str">
        <f>IF('3.º Per.'!Z25&lt;&gt;"",'3.º Per.'!Z25,"")</f>
        <v/>
      </c>
    </row>
    <row r="26" spans="2:7" ht="23.25" customHeight="1" x14ac:dyDescent="0.25">
      <c r="B26" s="46">
        <v>17</v>
      </c>
      <c r="C26" s="41" t="str">
        <f>IF('3.º Per.'!B26&lt;&gt;"",'3.º Per.'!B26,"")</f>
        <v/>
      </c>
      <c r="D26" s="105" t="str">
        <f>IF('3.º Per.'!J26&lt;&gt;"",'3.º Per.'!J26,"")</f>
        <v/>
      </c>
      <c r="E26" s="105" t="str">
        <f>IF('3.º Per.'!Q26&lt;&gt;"",'3.º Per.'!Q26,"")</f>
        <v/>
      </c>
      <c r="F26" s="105" t="str">
        <f>IF('3.º Per.'!W26&lt;&gt;"",'3.º Per.'!W26,"")</f>
        <v/>
      </c>
      <c r="G26" s="28" t="str">
        <f>IF('3.º Per.'!Z26&lt;&gt;"",'3.º Per.'!Z26,"")</f>
        <v/>
      </c>
    </row>
    <row r="27" spans="2:7" ht="23.25" customHeight="1" x14ac:dyDescent="0.25">
      <c r="B27" s="46">
        <v>18</v>
      </c>
      <c r="C27" s="41" t="str">
        <f>IF('3.º Per.'!B27&lt;&gt;"",'3.º Per.'!B27,"")</f>
        <v/>
      </c>
      <c r="D27" s="105" t="str">
        <f>IF('3.º Per.'!J27&lt;&gt;"",'3.º Per.'!J27,"")</f>
        <v/>
      </c>
      <c r="E27" s="105" t="str">
        <f>IF('3.º Per.'!Q27&lt;&gt;"",'3.º Per.'!Q27,"")</f>
        <v/>
      </c>
      <c r="F27" s="105" t="str">
        <f>IF('3.º Per.'!W27&lt;&gt;"",'3.º Per.'!W27,"")</f>
        <v/>
      </c>
      <c r="G27" s="28" t="str">
        <f>IF('3.º Per.'!Z27&lt;&gt;"",'3.º Per.'!Z27,"")</f>
        <v/>
      </c>
    </row>
    <row r="28" spans="2:7" ht="23.25" customHeight="1" x14ac:dyDescent="0.25">
      <c r="B28" s="46">
        <v>19</v>
      </c>
      <c r="C28" s="41" t="str">
        <f>IF('3.º Per.'!B28&lt;&gt;"",'3.º Per.'!B28,"")</f>
        <v/>
      </c>
      <c r="D28" s="105" t="str">
        <f>IF('3.º Per.'!J28&lt;&gt;"",'3.º Per.'!J28,"")</f>
        <v/>
      </c>
      <c r="E28" s="105" t="str">
        <f>IF('3.º Per.'!Q28&lt;&gt;"",'3.º Per.'!Q28,"")</f>
        <v/>
      </c>
      <c r="F28" s="105" t="str">
        <f>IF('3.º Per.'!W28&lt;&gt;"",'3.º Per.'!W28,"")</f>
        <v/>
      </c>
      <c r="G28" s="28" t="str">
        <f>IF('3.º Per.'!Z28&lt;&gt;"",'3.º Per.'!Z28,"")</f>
        <v/>
      </c>
    </row>
    <row r="29" spans="2:7" ht="23.25" customHeight="1" x14ac:dyDescent="0.25">
      <c r="B29" s="46">
        <v>20</v>
      </c>
      <c r="C29" s="41" t="str">
        <f>IF('3.º Per.'!B29&lt;&gt;"",'3.º Per.'!B29,"")</f>
        <v/>
      </c>
      <c r="D29" s="105" t="str">
        <f>IF('3.º Per.'!J29&lt;&gt;"",'3.º Per.'!J29,"")</f>
        <v/>
      </c>
      <c r="E29" s="105" t="str">
        <f>IF('3.º Per.'!Q29&lt;&gt;"",'3.º Per.'!Q29,"")</f>
        <v/>
      </c>
      <c r="F29" s="105" t="str">
        <f>IF('3.º Per.'!W29&lt;&gt;"",'3.º Per.'!W29,"")</f>
        <v/>
      </c>
      <c r="G29" s="28" t="str">
        <f>IF('3.º Per.'!Z29&lt;&gt;"",'3.º Per.'!Z29,"")</f>
        <v/>
      </c>
    </row>
    <row r="30" spans="2:7" ht="23.25" customHeight="1" x14ac:dyDescent="0.25">
      <c r="B30" s="46">
        <v>21</v>
      </c>
      <c r="C30" s="41" t="str">
        <f>IF('3.º Per.'!B30&lt;&gt;"",'3.º Per.'!B30,"")</f>
        <v/>
      </c>
      <c r="D30" s="105" t="str">
        <f>IF('3.º Per.'!J30&lt;&gt;"",'3.º Per.'!J30,"")</f>
        <v/>
      </c>
      <c r="E30" s="105" t="str">
        <f>IF('3.º Per.'!Q30&lt;&gt;"",'3.º Per.'!Q30,"")</f>
        <v/>
      </c>
      <c r="F30" s="105" t="str">
        <f>IF('3.º Per.'!W30&lt;&gt;"",'3.º Per.'!W30,"")</f>
        <v/>
      </c>
      <c r="G30" s="28" t="str">
        <f>IF('3.º Per.'!Z30&lt;&gt;"",'3.º Per.'!Z30,"")</f>
        <v/>
      </c>
    </row>
    <row r="31" spans="2:7" ht="23.25" customHeight="1" x14ac:dyDescent="0.25">
      <c r="B31" s="46">
        <v>22</v>
      </c>
      <c r="C31" s="41" t="str">
        <f>IF('3.º Per.'!B31&lt;&gt;"",'3.º Per.'!B31,"")</f>
        <v/>
      </c>
      <c r="D31" s="105" t="str">
        <f>IF('3.º Per.'!J31&lt;&gt;"",'3.º Per.'!J31,"")</f>
        <v/>
      </c>
      <c r="E31" s="105" t="str">
        <f>IF('3.º Per.'!Q31&lt;&gt;"",'3.º Per.'!Q31,"")</f>
        <v/>
      </c>
      <c r="F31" s="105" t="str">
        <f>IF('3.º Per.'!W31&lt;&gt;"",'3.º Per.'!W31,"")</f>
        <v/>
      </c>
      <c r="G31" s="28" t="str">
        <f>IF('3.º Per.'!Z31&lt;&gt;"",'3.º Per.'!Z31,"")</f>
        <v/>
      </c>
    </row>
    <row r="32" spans="2:7" ht="23.25" customHeight="1" x14ac:dyDescent="0.25">
      <c r="B32" s="46">
        <v>23</v>
      </c>
      <c r="C32" s="41" t="str">
        <f>IF('3.º Per.'!B32&lt;&gt;"",'3.º Per.'!B32,"")</f>
        <v/>
      </c>
      <c r="D32" s="105" t="str">
        <f>IF('3.º Per.'!J32&lt;&gt;"",'3.º Per.'!J32,"")</f>
        <v/>
      </c>
      <c r="E32" s="105" t="str">
        <f>IF('3.º Per.'!Q32&lt;&gt;"",'3.º Per.'!Q32,"")</f>
        <v/>
      </c>
      <c r="F32" s="105" t="str">
        <f>IF('3.º Per.'!W32&lt;&gt;"",'3.º Per.'!W32,"")</f>
        <v/>
      </c>
      <c r="G32" s="28" t="str">
        <f>IF('3.º Per.'!Z32&lt;&gt;"",'3.º Per.'!Z32,"")</f>
        <v/>
      </c>
    </row>
    <row r="33" spans="2:7" ht="23.25" customHeight="1" x14ac:dyDescent="0.25">
      <c r="B33" s="46">
        <v>24</v>
      </c>
      <c r="C33" s="41" t="str">
        <f>IF('3.º Per.'!B33&lt;&gt;"",'3.º Per.'!B33,"")</f>
        <v/>
      </c>
      <c r="D33" s="105" t="str">
        <f>IF('3.º Per.'!J33&lt;&gt;"",'3.º Per.'!J33,"")</f>
        <v/>
      </c>
      <c r="E33" s="105" t="str">
        <f>IF('3.º Per.'!Q33&lt;&gt;"",'3.º Per.'!Q33,"")</f>
        <v/>
      </c>
      <c r="F33" s="105" t="str">
        <f>IF('3.º Per.'!W33&lt;&gt;"",'3.º Per.'!W33,"")</f>
        <v/>
      </c>
      <c r="G33" s="28" t="str">
        <f>IF('3.º Per.'!Z33&lt;&gt;"",'3.º Per.'!Z33,"")</f>
        <v/>
      </c>
    </row>
    <row r="34" spans="2:7" ht="23.25" customHeight="1" x14ac:dyDescent="0.25">
      <c r="B34" s="46">
        <v>25</v>
      </c>
      <c r="C34" s="41" t="str">
        <f>IF('3.º Per.'!B34&lt;&gt;"",'3.º Per.'!B34,"")</f>
        <v/>
      </c>
      <c r="D34" s="105" t="str">
        <f>IF('3.º Per.'!J34&lt;&gt;"",'3.º Per.'!J34,"")</f>
        <v/>
      </c>
      <c r="E34" s="105" t="str">
        <f>IF('3.º Per.'!Q34&lt;&gt;"",'3.º Per.'!Q34,"")</f>
        <v/>
      </c>
      <c r="F34" s="105" t="str">
        <f>IF('3.º Per.'!W34&lt;&gt;"",'3.º Per.'!W34,"")</f>
        <v/>
      </c>
      <c r="G34" s="28" t="str">
        <f>IF('3.º Per.'!Z34&lt;&gt;"",'3.º Per.'!Z34,"")</f>
        <v/>
      </c>
    </row>
    <row r="35" spans="2:7" ht="23.25" customHeight="1" x14ac:dyDescent="0.25">
      <c r="B35" s="46">
        <v>26</v>
      </c>
      <c r="C35" s="41" t="str">
        <f>IF('3.º Per.'!B35&lt;&gt;"",'3.º Per.'!B35,"")</f>
        <v/>
      </c>
      <c r="D35" s="105" t="str">
        <f>IF('3.º Per.'!J35&lt;&gt;"",'3.º Per.'!J35,"")</f>
        <v/>
      </c>
      <c r="E35" s="105" t="str">
        <f>IF('3.º Per.'!Q35&lt;&gt;"",'3.º Per.'!Q35,"")</f>
        <v/>
      </c>
      <c r="F35" s="105" t="str">
        <f>IF('3.º Per.'!W35&lt;&gt;"",'3.º Per.'!W35,"")</f>
        <v/>
      </c>
      <c r="G35" s="28" t="str">
        <f>IF('3.º Per.'!Z35&lt;&gt;"",'3.º Per.'!Z35,"")</f>
        <v/>
      </c>
    </row>
    <row r="36" spans="2:7" ht="23.25" customHeight="1" x14ac:dyDescent="0.25">
      <c r="B36" s="46">
        <v>27</v>
      </c>
      <c r="C36" s="41" t="str">
        <f>IF('3.º Per.'!B36&lt;&gt;"",'3.º Per.'!B36,"")</f>
        <v/>
      </c>
      <c r="D36" s="105" t="str">
        <f>IF('3.º Per.'!J36&lt;&gt;"",'3.º Per.'!J36,"")</f>
        <v/>
      </c>
      <c r="E36" s="105" t="str">
        <f>IF('3.º Per.'!Q36&lt;&gt;"",'3.º Per.'!Q36,"")</f>
        <v/>
      </c>
      <c r="F36" s="105" t="str">
        <f>IF('3.º Per.'!W36&lt;&gt;"",'3.º Per.'!W36,"")</f>
        <v/>
      </c>
      <c r="G36" s="28" t="str">
        <f>IF('3.º Per.'!Z36&lt;&gt;"",'3.º Per.'!Z36,"")</f>
        <v/>
      </c>
    </row>
    <row r="37" spans="2:7" ht="23.25" customHeight="1" x14ac:dyDescent="0.25">
      <c r="B37" s="46">
        <v>28</v>
      </c>
      <c r="C37" s="41" t="str">
        <f>IF('3.º Per.'!B37&lt;&gt;"",'3.º Per.'!B37,"")</f>
        <v/>
      </c>
      <c r="D37" s="105" t="str">
        <f>IF('3.º Per.'!J37&lt;&gt;"",'3.º Per.'!J37,"")</f>
        <v/>
      </c>
      <c r="E37" s="105" t="str">
        <f>IF('3.º Per.'!Q37&lt;&gt;"",'3.º Per.'!Q37,"")</f>
        <v/>
      </c>
      <c r="F37" s="105" t="str">
        <f>IF('3.º Per.'!W37&lt;&gt;"",'3.º Per.'!W37,"")</f>
        <v/>
      </c>
      <c r="G37" s="28" t="str">
        <f>IF('3.º Per.'!Z37&lt;&gt;"",'3.º Per.'!Z37,"")</f>
        <v/>
      </c>
    </row>
    <row r="38" spans="2:7" ht="23.25" customHeight="1" x14ac:dyDescent="0.25">
      <c r="B38" s="46">
        <v>29</v>
      </c>
      <c r="C38" s="41" t="str">
        <f>IF('3.º Per.'!B38&lt;&gt;"",'3.º Per.'!B38,"")</f>
        <v/>
      </c>
      <c r="D38" s="105" t="str">
        <f>IF('3.º Per.'!J38&lt;&gt;"",'3.º Per.'!J38,"")</f>
        <v/>
      </c>
      <c r="E38" s="105" t="str">
        <f>IF('3.º Per.'!Q38&lt;&gt;"",'3.º Per.'!Q38,"")</f>
        <v/>
      </c>
      <c r="F38" s="105" t="str">
        <f>IF('3.º Per.'!W38&lt;&gt;"",'3.º Per.'!W38,"")</f>
        <v/>
      </c>
      <c r="G38" s="28" t="str">
        <f>IF('3.º Per.'!Z38&lt;&gt;"",'3.º Per.'!Z38,"")</f>
        <v/>
      </c>
    </row>
    <row r="39" spans="2:7" ht="23.25" customHeight="1" x14ac:dyDescent="0.25">
      <c r="B39" s="46">
        <v>30</v>
      </c>
      <c r="C39" s="41" t="str">
        <f>IF('3.º Per.'!B39&lt;&gt;"",'3.º Per.'!B39,"")</f>
        <v/>
      </c>
      <c r="D39" s="105" t="str">
        <f>IF('3.º Per.'!J39&lt;&gt;"",'3.º Per.'!J39,"")</f>
        <v/>
      </c>
      <c r="E39" s="105" t="str">
        <f>IF('3.º Per.'!Q39&lt;&gt;"",'3.º Per.'!Q39,"")</f>
        <v/>
      </c>
      <c r="F39" s="105" t="str">
        <f>IF('3.º Per.'!W39&lt;&gt;"",'3.º Per.'!W39,"")</f>
        <v/>
      </c>
      <c r="G39" s="28" t="str">
        <f>IF('3.º Per.'!Z39&lt;&gt;"",'3.º Per.'!Z39,"")</f>
        <v/>
      </c>
    </row>
    <row r="40" spans="2:7" ht="23.25" customHeight="1" x14ac:dyDescent="0.25">
      <c r="B40" s="46">
        <v>31</v>
      </c>
      <c r="C40" s="41" t="str">
        <f>IF('3.º Per.'!B40&lt;&gt;"",'3.º Per.'!B40,"")</f>
        <v/>
      </c>
      <c r="D40" s="105" t="str">
        <f>IF('3.º Per.'!J40&lt;&gt;"",'3.º Per.'!J40,"")</f>
        <v/>
      </c>
      <c r="E40" s="105" t="str">
        <f>IF('3.º Per.'!Q40&lt;&gt;"",'3.º Per.'!Q40,"")</f>
        <v/>
      </c>
      <c r="F40" s="105" t="str">
        <f>IF('3.º Per.'!W40&lt;&gt;"",'3.º Per.'!W40,"")</f>
        <v/>
      </c>
      <c r="G40" s="28" t="str">
        <f>IF('3.º Per.'!Z40&lt;&gt;"",'3.º Per.'!Z40,"")</f>
        <v/>
      </c>
    </row>
    <row r="41" spans="2:7" ht="23.25" customHeight="1" x14ac:dyDescent="0.25">
      <c r="B41" s="46">
        <v>32</v>
      </c>
      <c r="C41" s="41" t="str">
        <f>IF('3.º Per.'!B41&lt;&gt;"",'3.º Per.'!B41,"")</f>
        <v/>
      </c>
      <c r="D41" s="105" t="str">
        <f>IF('3.º Per.'!J41&lt;&gt;"",'3.º Per.'!J41,"")</f>
        <v/>
      </c>
      <c r="E41" s="105" t="str">
        <f>IF('3.º Per.'!Q41&lt;&gt;"",'3.º Per.'!Q41,"")</f>
        <v/>
      </c>
      <c r="F41" s="105" t="str">
        <f>IF('3.º Per.'!W41&lt;&gt;"",'3.º Per.'!W41,"")</f>
        <v/>
      </c>
      <c r="G41" s="28" t="str">
        <f>IF('3.º Per.'!Z41&lt;&gt;"",'3.º Per.'!Z41,"")</f>
        <v/>
      </c>
    </row>
  </sheetData>
  <sheetProtection selectLockedCells="1"/>
  <phoneticPr fontId="16" type="noConversion"/>
  <pageMargins left="0.70866141732283472" right="0.70866141732283472" top="0.69" bottom="0.46" header="0.31496062992125984" footer="0.31496062992125984"/>
  <pageSetup paperSize="9" scale="83" orientation="portrait" r:id="rId1"/>
  <headerFooter alignWithMargins="0">
    <oddFooter>&amp;L&amp;"Arial,Normal"&amp;8&amp;D&amp;C&amp;F&amp;R&amp;"Arial,Normal"&amp;8REGCD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BD27249F-61DE-4484-A193-6FCD2E8E7B0F}"/>
</file>

<file path=customXml/itemProps2.xml><?xml version="1.0" encoding="utf-8"?>
<ds:datastoreItem xmlns:ds="http://schemas.openxmlformats.org/officeDocument/2006/customXml" ds:itemID="{9A30CFAE-7FEB-47DC-8EC1-E9770A7DFE03}"/>
</file>

<file path=customXml/itemProps3.xml><?xml version="1.0" encoding="utf-8"?>
<ds:datastoreItem xmlns:ds="http://schemas.openxmlformats.org/officeDocument/2006/customXml" ds:itemID="{9C27C1F5-8D6E-478E-B0AD-C8B725F6A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Dados</vt:lpstr>
      <vt:lpstr>1.º Per.</vt:lpstr>
      <vt:lpstr>1.º Per. - imprimir</vt:lpstr>
      <vt:lpstr>Análise estatística 1.º Per.</vt:lpstr>
      <vt:lpstr>2.º Per.</vt:lpstr>
      <vt:lpstr>2.º Per. - imprimir</vt:lpstr>
      <vt:lpstr>Análise estatística 2.º Per.</vt:lpstr>
      <vt:lpstr>3.º Per.</vt:lpstr>
      <vt:lpstr>3.º Per. - imprimir</vt:lpstr>
      <vt:lpstr>Análise estatística 3.º Per.</vt:lpstr>
      <vt:lpstr>'2.º Per. - imprimir'!Print_Area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2013-05-16T15:59:05Z</cp:lastPrinted>
  <dcterms:created xsi:type="dcterms:W3CDTF">2010-04-19T17:16:07Z</dcterms:created>
  <dcterms:modified xsi:type="dcterms:W3CDTF">2017-07-12T09:36:08Z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